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150" yWindow="-30" windowWidth="18915" windowHeight="11820"/>
  </bookViews>
  <sheets>
    <sheet name="Eingabeblatt Modernisierung" sheetId="5" r:id="rId1"/>
    <sheet name="Berechnung (Mod)" sheetId="6" r:id="rId2"/>
  </sheets>
  <definedNames>
    <definedName name="_c" localSheetId="1">#REF!</definedName>
    <definedName name="_c">#REF!</definedName>
    <definedName name="b" localSheetId="1">#REF!</definedName>
    <definedName name="b">#REF!</definedName>
    <definedName name="bb" localSheetId="1">#REF!</definedName>
    <definedName name="bb">#REF!</definedName>
    <definedName name="cc" localSheetId="1">#REF!</definedName>
    <definedName name="cc">#REF!</definedName>
    <definedName name="_xlnm.Print_Area" localSheetId="0">'Eingabeblatt Modernisierung'!$A$1:$F$142</definedName>
    <definedName name="e" localSheetId="1">#REF!</definedName>
    <definedName name="e">#REF!</definedName>
    <definedName name="k" localSheetId="1">#REF!</definedName>
    <definedName name="k">#REF!</definedName>
  </definedNames>
  <calcPr calcId="162913"/>
</workbook>
</file>

<file path=xl/calcChain.xml><?xml version="1.0" encoding="utf-8"?>
<calcChain xmlns="http://schemas.openxmlformats.org/spreadsheetml/2006/main">
  <c r="D101" i="6" l="1"/>
  <c r="B101" i="6"/>
  <c r="D100" i="6"/>
  <c r="D102" i="6" s="1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78" i="6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D77" i="6" s="1"/>
  <c r="C71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4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57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0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D49" i="6" s="1"/>
  <c r="C43" i="6"/>
  <c r="C30" i="6"/>
  <c r="D27" i="6"/>
  <c r="C27" i="6"/>
  <c r="D24" i="6"/>
  <c r="D23" i="6"/>
  <c r="C23" i="6"/>
  <c r="D22" i="6"/>
  <c r="C22" i="6"/>
  <c r="D19" i="6"/>
  <c r="C19" i="6"/>
  <c r="D18" i="6"/>
  <c r="C18" i="6"/>
  <c r="C24" i="6" s="1"/>
  <c r="D17" i="6"/>
  <c r="C17" i="6"/>
  <c r="D16" i="6"/>
  <c r="C16" i="6"/>
  <c r="D13" i="6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AN13" i="6" s="1"/>
  <c r="AO13" i="6" s="1"/>
  <c r="AP13" i="6" s="1"/>
  <c r="AQ13" i="6" s="1"/>
  <c r="G9" i="6"/>
  <c r="J8" i="6"/>
  <c r="J7" i="6"/>
  <c r="G7" i="6"/>
  <c r="J6" i="6"/>
  <c r="D6" i="6"/>
  <c r="J5" i="6"/>
  <c r="H1" i="6"/>
  <c r="E126" i="5"/>
  <c r="F91" i="5"/>
  <c r="E69" i="5"/>
  <c r="E63" i="5"/>
  <c r="F60" i="5"/>
  <c r="F33" i="5"/>
  <c r="D33" i="5" s="1"/>
  <c r="E33" i="5"/>
  <c r="F32" i="5"/>
  <c r="E32" i="5"/>
  <c r="D32" i="5"/>
  <c r="F30" i="5"/>
  <c r="E26" i="5"/>
  <c r="D26" i="5"/>
  <c r="F25" i="5"/>
  <c r="F27" i="5" s="1"/>
  <c r="E25" i="5"/>
  <c r="E27" i="5" s="1"/>
  <c r="D25" i="5"/>
  <c r="F24" i="5"/>
  <c r="E27" i="6" l="1"/>
  <c r="F27" i="6" s="1"/>
  <c r="G27" i="6" s="1"/>
  <c r="H27" i="6" s="1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AB27" i="6" s="1"/>
  <c r="AC27" i="6" s="1"/>
  <c r="AD27" i="6" s="1"/>
  <c r="AE27" i="6" s="1"/>
  <c r="AF27" i="6" s="1"/>
  <c r="AG27" i="6" s="1"/>
  <c r="AH27" i="6" s="1"/>
  <c r="AI27" i="6" s="1"/>
  <c r="AJ27" i="6" s="1"/>
  <c r="AK27" i="6" s="1"/>
  <c r="AL27" i="6" s="1"/>
  <c r="AM27" i="6" s="1"/>
  <c r="AN27" i="6" s="1"/>
  <c r="AO27" i="6" s="1"/>
  <c r="AP27" i="6" s="1"/>
  <c r="AQ27" i="6" s="1"/>
  <c r="D5" i="6"/>
  <c r="G8" i="6"/>
  <c r="C42" i="6" s="1"/>
  <c r="D63" i="6"/>
  <c r="D62" i="6" s="1"/>
  <c r="F29" i="5"/>
  <c r="D10" i="6"/>
  <c r="D30" i="5"/>
  <c r="E30" i="5"/>
  <c r="F31" i="5"/>
  <c r="E16" i="6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AB16" i="6" s="1"/>
  <c r="AC16" i="6" s="1"/>
  <c r="AD16" i="6" s="1"/>
  <c r="AE16" i="6" s="1"/>
  <c r="AF16" i="6" s="1"/>
  <c r="AG16" i="6" s="1"/>
  <c r="AH16" i="6" s="1"/>
  <c r="AI16" i="6" s="1"/>
  <c r="AJ16" i="6" s="1"/>
  <c r="AK16" i="6" s="1"/>
  <c r="AL16" i="6" s="1"/>
  <c r="AM16" i="6" s="1"/>
  <c r="AN16" i="6" s="1"/>
  <c r="AO16" i="6" s="1"/>
  <c r="AP16" i="6" s="1"/>
  <c r="AQ16" i="6" s="1"/>
  <c r="E19" i="6"/>
  <c r="E38" i="6" s="1"/>
  <c r="E23" i="6"/>
  <c r="F23" i="6" s="1"/>
  <c r="G23" i="6" s="1"/>
  <c r="H23" i="6" s="1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S23" i="6" s="1"/>
  <c r="T23" i="6" s="1"/>
  <c r="U23" i="6" s="1"/>
  <c r="V23" i="6" s="1"/>
  <c r="W23" i="6" s="1"/>
  <c r="X23" i="6" s="1"/>
  <c r="Y23" i="6" s="1"/>
  <c r="Z23" i="6" s="1"/>
  <c r="AA23" i="6" s="1"/>
  <c r="AB23" i="6" s="1"/>
  <c r="AC23" i="6" s="1"/>
  <c r="AD23" i="6" s="1"/>
  <c r="AE23" i="6" s="1"/>
  <c r="AF23" i="6" s="1"/>
  <c r="AG23" i="6" s="1"/>
  <c r="AH23" i="6" s="1"/>
  <c r="AI23" i="6" s="1"/>
  <c r="AJ23" i="6" s="1"/>
  <c r="AK23" i="6" s="1"/>
  <c r="AL23" i="6" s="1"/>
  <c r="AM23" i="6" s="1"/>
  <c r="AN23" i="6" s="1"/>
  <c r="AO23" i="6" s="1"/>
  <c r="AP23" i="6" s="1"/>
  <c r="AQ23" i="6" s="1"/>
  <c r="D26" i="6"/>
  <c r="D30" i="6" s="1"/>
  <c r="N18" i="6"/>
  <c r="O18" i="6" s="1"/>
  <c r="E24" i="6"/>
  <c r="F24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Z24" i="6" s="1"/>
  <c r="AA24" i="6" s="1"/>
  <c r="AB24" i="6" s="1"/>
  <c r="AC24" i="6" s="1"/>
  <c r="AD24" i="6" s="1"/>
  <c r="AE24" i="6" s="1"/>
  <c r="AF24" i="6" s="1"/>
  <c r="AG24" i="6" s="1"/>
  <c r="AH24" i="6" s="1"/>
  <c r="AI24" i="6" s="1"/>
  <c r="AJ24" i="6" s="1"/>
  <c r="AK24" i="6" s="1"/>
  <c r="AL24" i="6" s="1"/>
  <c r="AM24" i="6" s="1"/>
  <c r="AN24" i="6" s="1"/>
  <c r="AO24" i="6" s="1"/>
  <c r="AP24" i="6" s="1"/>
  <c r="AQ24" i="6" s="1"/>
  <c r="I18" i="6"/>
  <c r="J18" i="6" s="1"/>
  <c r="K18" i="6" s="1"/>
  <c r="S18" i="6"/>
  <c r="T18" i="6" s="1"/>
  <c r="U18" i="6" s="1"/>
  <c r="D38" i="6"/>
  <c r="E91" i="6"/>
  <c r="F91" i="6" s="1"/>
  <c r="G91" i="6" s="1"/>
  <c r="H91" i="6" s="1"/>
  <c r="I91" i="6" s="1"/>
  <c r="J91" i="6" s="1"/>
  <c r="K91" i="6" s="1"/>
  <c r="L91" i="6" s="1"/>
  <c r="M91" i="6" s="1"/>
  <c r="N91" i="6" s="1"/>
  <c r="O91" i="6" s="1"/>
  <c r="P91" i="6" s="1"/>
  <c r="Q91" i="6" s="1"/>
  <c r="R91" i="6" s="1"/>
  <c r="S91" i="6" s="1"/>
  <c r="T91" i="6" s="1"/>
  <c r="U91" i="6" s="1"/>
  <c r="V91" i="6" s="1"/>
  <c r="W91" i="6" s="1"/>
  <c r="X91" i="6" s="1"/>
  <c r="Y91" i="6" s="1"/>
  <c r="Z91" i="6" s="1"/>
  <c r="AA91" i="6" s="1"/>
  <c r="AB91" i="6" s="1"/>
  <c r="AC91" i="6" s="1"/>
  <c r="AD91" i="6" s="1"/>
  <c r="AE91" i="6" s="1"/>
  <c r="AF91" i="6" s="1"/>
  <c r="AG91" i="6" s="1"/>
  <c r="AH91" i="6" s="1"/>
  <c r="AI91" i="6" s="1"/>
  <c r="AJ91" i="6" s="1"/>
  <c r="AK91" i="6" s="1"/>
  <c r="AL91" i="6" s="1"/>
  <c r="AM91" i="6" s="1"/>
  <c r="AN91" i="6" s="1"/>
  <c r="AO91" i="6" s="1"/>
  <c r="AP91" i="6" s="1"/>
  <c r="AQ91" i="6" s="1"/>
  <c r="E90" i="6"/>
  <c r="F90" i="6" s="1"/>
  <c r="G90" i="6" s="1"/>
  <c r="H90" i="6" s="1"/>
  <c r="I90" i="6" s="1"/>
  <c r="J90" i="6" s="1"/>
  <c r="K90" i="6" s="1"/>
  <c r="L90" i="6" s="1"/>
  <c r="M90" i="6" s="1"/>
  <c r="N90" i="6" s="1"/>
  <c r="O90" i="6" s="1"/>
  <c r="P90" i="6" s="1"/>
  <c r="Q90" i="6" s="1"/>
  <c r="R90" i="6" s="1"/>
  <c r="S90" i="6" s="1"/>
  <c r="T90" i="6" s="1"/>
  <c r="U90" i="6" s="1"/>
  <c r="V90" i="6" s="1"/>
  <c r="W90" i="6" s="1"/>
  <c r="X90" i="6" s="1"/>
  <c r="Y90" i="6" s="1"/>
  <c r="Z90" i="6" s="1"/>
  <c r="AA90" i="6" s="1"/>
  <c r="AB90" i="6" s="1"/>
  <c r="AC90" i="6" s="1"/>
  <c r="AD90" i="6" s="1"/>
  <c r="AE90" i="6" s="1"/>
  <c r="AF90" i="6" s="1"/>
  <c r="AG90" i="6" s="1"/>
  <c r="AH90" i="6" s="1"/>
  <c r="AI90" i="6" s="1"/>
  <c r="AJ90" i="6" s="1"/>
  <c r="AK90" i="6" s="1"/>
  <c r="AL90" i="6" s="1"/>
  <c r="AM90" i="6" s="1"/>
  <c r="AN90" i="6" s="1"/>
  <c r="AO90" i="6" s="1"/>
  <c r="AP90" i="6" s="1"/>
  <c r="AQ90" i="6" s="1"/>
  <c r="D56" i="6"/>
  <c r="D70" i="6"/>
  <c r="D69" i="6" s="1"/>
  <c r="D92" i="6" s="1"/>
  <c r="D84" i="6"/>
  <c r="D83" i="6" s="1"/>
  <c r="D94" i="6" s="1"/>
  <c r="D29" i="6"/>
  <c r="D52" i="6"/>
  <c r="D50" i="6" s="1"/>
  <c r="D53" i="6" s="1"/>
  <c r="D28" i="6"/>
  <c r="E17" i="6"/>
  <c r="D48" i="6"/>
  <c r="D45" i="6"/>
  <c r="D43" i="6" s="1"/>
  <c r="D46" i="6" s="1"/>
  <c r="D44" i="6" s="1"/>
  <c r="E22" i="6"/>
  <c r="E18" i="6"/>
  <c r="D76" i="6"/>
  <c r="D93" i="6" s="1"/>
  <c r="D73" i="6"/>
  <c r="D71" i="6" s="1"/>
  <c r="E77" i="6" s="1"/>
  <c r="D55" i="6"/>
  <c r="F19" i="6" l="1"/>
  <c r="T29" i="6"/>
  <c r="D59" i="6"/>
  <c r="D57" i="6" s="1"/>
  <c r="E63" i="6" s="1"/>
  <c r="E62" i="6" s="1"/>
  <c r="G5" i="6"/>
  <c r="D31" i="5"/>
  <c r="C33" i="6"/>
  <c r="E31" i="5"/>
  <c r="D29" i="5"/>
  <c r="E29" i="5"/>
  <c r="G6" i="6"/>
  <c r="G10" i="6" s="1"/>
  <c r="D66" i="6"/>
  <c r="D64" i="6" s="1"/>
  <c r="D67" i="6" s="1"/>
  <c r="J29" i="6"/>
  <c r="F34" i="5"/>
  <c r="D34" i="5" s="1"/>
  <c r="I29" i="6"/>
  <c r="S29" i="6"/>
  <c r="D80" i="6"/>
  <c r="D78" i="6" s="1"/>
  <c r="E84" i="6" s="1"/>
  <c r="E83" i="6" s="1"/>
  <c r="E94" i="6" s="1"/>
  <c r="D87" i="6"/>
  <c r="E56" i="6"/>
  <c r="E55" i="6" s="1"/>
  <c r="D31" i="6"/>
  <c r="N29" i="6"/>
  <c r="F38" i="6"/>
  <c r="G19" i="6"/>
  <c r="E49" i="6"/>
  <c r="F17" i="6"/>
  <c r="E26" i="6"/>
  <c r="E30" i="6" s="1"/>
  <c r="E28" i="6"/>
  <c r="F22" i="6"/>
  <c r="V18" i="6"/>
  <c r="U29" i="6"/>
  <c r="O29" i="6"/>
  <c r="P18" i="6"/>
  <c r="L18" i="6"/>
  <c r="K29" i="6"/>
  <c r="E29" i="6"/>
  <c r="F18" i="6"/>
  <c r="D74" i="6"/>
  <c r="D72" i="6" s="1"/>
  <c r="E76" i="6"/>
  <c r="E93" i="6" s="1"/>
  <c r="E73" i="6"/>
  <c r="E71" i="6" s="1"/>
  <c r="D51" i="6"/>
  <c r="E80" i="6" l="1"/>
  <c r="E78" i="6" s="1"/>
  <c r="D81" i="6"/>
  <c r="D79" i="6" s="1"/>
  <c r="D60" i="6"/>
  <c r="D58" i="6" s="1"/>
  <c r="E59" i="6"/>
  <c r="E57" i="6" s="1"/>
  <c r="F63" i="6" s="1"/>
  <c r="F62" i="6" s="1"/>
  <c r="D65" i="6"/>
  <c r="E70" i="6"/>
  <c r="E87" i="6" s="1"/>
  <c r="E52" i="6"/>
  <c r="E50" i="6" s="1"/>
  <c r="E60" i="6"/>
  <c r="E58" i="6" s="1"/>
  <c r="G38" i="6"/>
  <c r="H19" i="6"/>
  <c r="E48" i="6"/>
  <c r="E45" i="6"/>
  <c r="E43" i="6" s="1"/>
  <c r="F49" i="6" s="1"/>
  <c r="E31" i="6"/>
  <c r="F26" i="6"/>
  <c r="F30" i="6" s="1"/>
  <c r="G17" i="6"/>
  <c r="D86" i="6"/>
  <c r="F28" i="6"/>
  <c r="G22" i="6"/>
  <c r="V29" i="6"/>
  <c r="W18" i="6"/>
  <c r="P29" i="6"/>
  <c r="Q18" i="6"/>
  <c r="L29" i="6"/>
  <c r="M18" i="6"/>
  <c r="M29" i="6" s="1"/>
  <c r="F29" i="6"/>
  <c r="G18" i="6"/>
  <c r="F77" i="6"/>
  <c r="E74" i="6"/>
  <c r="E72" i="6" s="1"/>
  <c r="F56" i="6"/>
  <c r="E53" i="6"/>
  <c r="D42" i="6" l="1"/>
  <c r="D37" i="6" s="1"/>
  <c r="D85" i="6"/>
  <c r="D32" i="6" s="1"/>
  <c r="D33" i="6" s="1"/>
  <c r="D36" i="6" s="1"/>
  <c r="E34" i="6" s="1"/>
  <c r="E81" i="6"/>
  <c r="E79" i="6" s="1"/>
  <c r="F84" i="6"/>
  <c r="E69" i="6"/>
  <c r="E92" i="6" s="1"/>
  <c r="E66" i="6"/>
  <c r="E64" i="6" s="1"/>
  <c r="F59" i="6"/>
  <c r="F57" i="6" s="1"/>
  <c r="G63" i="6" s="1"/>
  <c r="H38" i="6"/>
  <c r="I19" i="6"/>
  <c r="E46" i="6"/>
  <c r="F31" i="6"/>
  <c r="H17" i="6"/>
  <c r="G26" i="6"/>
  <c r="G30" i="6" s="1"/>
  <c r="G28" i="6"/>
  <c r="H22" i="6"/>
  <c r="X18" i="6"/>
  <c r="W29" i="6"/>
  <c r="Q29" i="6"/>
  <c r="R18" i="6"/>
  <c r="R29" i="6" s="1"/>
  <c r="G29" i="6"/>
  <c r="H18" i="6"/>
  <c r="H29" i="6" s="1"/>
  <c r="D35" i="6"/>
  <c r="F76" i="6"/>
  <c r="F93" i="6" s="1"/>
  <c r="F73" i="6"/>
  <c r="F71" i="6" s="1"/>
  <c r="E51" i="6"/>
  <c r="F48" i="6"/>
  <c r="F45" i="6"/>
  <c r="F43" i="6" s="1"/>
  <c r="F55" i="6"/>
  <c r="F52" i="6"/>
  <c r="F50" i="6" s="1"/>
  <c r="F83" i="6" l="1"/>
  <c r="F94" i="6" s="1"/>
  <c r="F80" i="6"/>
  <c r="F78" i="6" s="1"/>
  <c r="F70" i="6"/>
  <c r="E67" i="6"/>
  <c r="E65" i="6" s="1"/>
  <c r="E44" i="6"/>
  <c r="F60" i="6"/>
  <c r="F58" i="6" s="1"/>
  <c r="I38" i="6"/>
  <c r="J19" i="6"/>
  <c r="E86" i="6"/>
  <c r="G31" i="6"/>
  <c r="H26" i="6"/>
  <c r="H30" i="6" s="1"/>
  <c r="I17" i="6"/>
  <c r="H28" i="6"/>
  <c r="I22" i="6"/>
  <c r="X29" i="6"/>
  <c r="Y18" i="6"/>
  <c r="G77" i="6"/>
  <c r="F74" i="6"/>
  <c r="F72" i="6" s="1"/>
  <c r="G49" i="6"/>
  <c r="F46" i="6"/>
  <c r="G62" i="6"/>
  <c r="G59" i="6"/>
  <c r="G57" i="6" s="1"/>
  <c r="G56" i="6"/>
  <c r="F53" i="6"/>
  <c r="G84" i="6" l="1"/>
  <c r="F81" i="6"/>
  <c r="F79" i="6" s="1"/>
  <c r="E85" i="6"/>
  <c r="E32" i="6" s="1"/>
  <c r="E33" i="6" s="1"/>
  <c r="E35" i="6" s="1"/>
  <c r="E42" i="6"/>
  <c r="E37" i="6" s="1"/>
  <c r="F69" i="6"/>
  <c r="F92" i="6" s="1"/>
  <c r="F66" i="6"/>
  <c r="F64" i="6" s="1"/>
  <c r="F87" i="6"/>
  <c r="H31" i="6"/>
  <c r="J38" i="6"/>
  <c r="K19" i="6"/>
  <c r="J17" i="6"/>
  <c r="I26" i="6"/>
  <c r="I30" i="6" s="1"/>
  <c r="I28" i="6"/>
  <c r="J22" i="6"/>
  <c r="Z18" i="6"/>
  <c r="Y29" i="6"/>
  <c r="G76" i="6"/>
  <c r="G93" i="6" s="1"/>
  <c r="G73" i="6"/>
  <c r="G71" i="6" s="1"/>
  <c r="H63" i="6"/>
  <c r="G60" i="6"/>
  <c r="G58" i="6" s="1"/>
  <c r="G48" i="6"/>
  <c r="G45" i="6"/>
  <c r="G43" i="6" s="1"/>
  <c r="F51" i="6"/>
  <c r="G55" i="6"/>
  <c r="G52" i="6"/>
  <c r="G50" i="6" s="1"/>
  <c r="F44" i="6"/>
  <c r="E36" i="6" l="1"/>
  <c r="F34" i="6" s="1"/>
  <c r="G83" i="6"/>
  <c r="G94" i="6" s="1"/>
  <c r="G80" i="6"/>
  <c r="G78" i="6" s="1"/>
  <c r="F67" i="6"/>
  <c r="G70" i="6"/>
  <c r="K38" i="6"/>
  <c r="L19" i="6"/>
  <c r="I31" i="6"/>
  <c r="J26" i="6"/>
  <c r="J30" i="6" s="1"/>
  <c r="K17" i="6"/>
  <c r="J28" i="6"/>
  <c r="K22" i="6"/>
  <c r="Z29" i="6"/>
  <c r="AA18" i="6"/>
  <c r="H77" i="6"/>
  <c r="G74" i="6"/>
  <c r="G72" i="6" s="1"/>
  <c r="H56" i="6"/>
  <c r="G53" i="6"/>
  <c r="G51" i="6" s="1"/>
  <c r="H49" i="6"/>
  <c r="G46" i="6"/>
  <c r="H62" i="6"/>
  <c r="H59" i="6"/>
  <c r="H57" i="6" s="1"/>
  <c r="H84" i="6" l="1"/>
  <c r="G81" i="6"/>
  <c r="G79" i="6" s="1"/>
  <c r="G69" i="6"/>
  <c r="G92" i="6" s="1"/>
  <c r="G87" i="6"/>
  <c r="G66" i="6"/>
  <c r="G64" i="6" s="1"/>
  <c r="F65" i="6"/>
  <c r="F85" i="6" s="1"/>
  <c r="F32" i="6" s="1"/>
  <c r="F33" i="6" s="1"/>
  <c r="F42" i="6"/>
  <c r="F37" i="6" s="1"/>
  <c r="F86" i="6"/>
  <c r="J31" i="6"/>
  <c r="L38" i="6"/>
  <c r="M19" i="6"/>
  <c r="L17" i="6"/>
  <c r="K26" i="6"/>
  <c r="K30" i="6" s="1"/>
  <c r="K28" i="6"/>
  <c r="K31" i="6" s="1"/>
  <c r="L22" i="6"/>
  <c r="AB18" i="6"/>
  <c r="AA29" i="6"/>
  <c r="H76" i="6"/>
  <c r="H93" i="6" s="1"/>
  <c r="H73" i="6"/>
  <c r="H71" i="6" s="1"/>
  <c r="I63" i="6"/>
  <c r="H60" i="6"/>
  <c r="H58" i="6" s="1"/>
  <c r="G44" i="6"/>
  <c r="H48" i="6"/>
  <c r="H45" i="6"/>
  <c r="H43" i="6" s="1"/>
  <c r="H55" i="6"/>
  <c r="H52" i="6"/>
  <c r="H50" i="6" s="1"/>
  <c r="H80" i="6" l="1"/>
  <c r="H78" i="6" s="1"/>
  <c r="H83" i="6"/>
  <c r="H94" i="6" s="1"/>
  <c r="F36" i="6"/>
  <c r="G34" i="6" s="1"/>
  <c r="F35" i="6"/>
  <c r="G67" i="6"/>
  <c r="G42" i="6" s="1"/>
  <c r="G37" i="6" s="1"/>
  <c r="H70" i="6"/>
  <c r="M38" i="6"/>
  <c r="N19" i="6"/>
  <c r="L26" i="6"/>
  <c r="L30" i="6" s="1"/>
  <c r="M17" i="6"/>
  <c r="L28" i="6"/>
  <c r="M22" i="6"/>
  <c r="AB29" i="6"/>
  <c r="AC18" i="6"/>
  <c r="I77" i="6"/>
  <c r="H74" i="6"/>
  <c r="H72" i="6" s="1"/>
  <c r="I56" i="6"/>
  <c r="H53" i="6"/>
  <c r="H51" i="6" s="1"/>
  <c r="I49" i="6"/>
  <c r="H46" i="6"/>
  <c r="I62" i="6"/>
  <c r="I59" i="6"/>
  <c r="I57" i="6" s="1"/>
  <c r="I84" i="6" l="1"/>
  <c r="H81" i="6"/>
  <c r="H79" i="6" s="1"/>
  <c r="H69" i="6"/>
  <c r="H92" i="6" s="1"/>
  <c r="H87" i="6"/>
  <c r="H66" i="6"/>
  <c r="H64" i="6" s="1"/>
  <c r="G65" i="6"/>
  <c r="G85" i="6" s="1"/>
  <c r="G32" i="6" s="1"/>
  <c r="G33" i="6" s="1"/>
  <c r="G86" i="6"/>
  <c r="L31" i="6"/>
  <c r="N38" i="6"/>
  <c r="O19" i="6"/>
  <c r="N17" i="6"/>
  <c r="M26" i="6"/>
  <c r="M30" i="6" s="1"/>
  <c r="M28" i="6"/>
  <c r="N22" i="6"/>
  <c r="AD18" i="6"/>
  <c r="AC29" i="6"/>
  <c r="I76" i="6"/>
  <c r="I93" i="6" s="1"/>
  <c r="I73" i="6"/>
  <c r="I71" i="6" s="1"/>
  <c r="H44" i="6"/>
  <c r="I48" i="6"/>
  <c r="I45" i="6"/>
  <c r="I43" i="6" s="1"/>
  <c r="I55" i="6"/>
  <c r="I52" i="6"/>
  <c r="I50" i="6" s="1"/>
  <c r="J63" i="6"/>
  <c r="I60" i="6"/>
  <c r="I58" i="6" s="1"/>
  <c r="I83" i="6" l="1"/>
  <c r="I94" i="6" s="1"/>
  <c r="I80" i="6"/>
  <c r="I78" i="6" s="1"/>
  <c r="I70" i="6"/>
  <c r="H67" i="6"/>
  <c r="G35" i="6"/>
  <c r="G36" i="6"/>
  <c r="H34" i="6" s="1"/>
  <c r="O38" i="6"/>
  <c r="P19" i="6"/>
  <c r="M31" i="6"/>
  <c r="N26" i="6"/>
  <c r="N30" i="6" s="1"/>
  <c r="O17" i="6"/>
  <c r="N28" i="6"/>
  <c r="O22" i="6"/>
  <c r="AD29" i="6"/>
  <c r="AE18" i="6"/>
  <c r="J77" i="6"/>
  <c r="I74" i="6"/>
  <c r="I72" i="6" s="1"/>
  <c r="J62" i="6"/>
  <c r="J59" i="6"/>
  <c r="J57" i="6" s="1"/>
  <c r="J56" i="6"/>
  <c r="I53" i="6"/>
  <c r="J49" i="6"/>
  <c r="I46" i="6"/>
  <c r="J84" i="6" l="1"/>
  <c r="I81" i="6"/>
  <c r="I79" i="6" s="1"/>
  <c r="I87" i="6"/>
  <c r="I66" i="6"/>
  <c r="I64" i="6" s="1"/>
  <c r="I69" i="6"/>
  <c r="I92" i="6" s="1"/>
  <c r="H65" i="6"/>
  <c r="H85" i="6" s="1"/>
  <c r="H32" i="6" s="1"/>
  <c r="H33" i="6" s="1"/>
  <c r="H42" i="6"/>
  <c r="H37" i="6" s="1"/>
  <c r="H86" i="6"/>
  <c r="N31" i="6"/>
  <c r="P38" i="6"/>
  <c r="Q19" i="6"/>
  <c r="P17" i="6"/>
  <c r="O26" i="6"/>
  <c r="O30" i="6" s="1"/>
  <c r="O28" i="6"/>
  <c r="O31" i="6" s="1"/>
  <c r="P22" i="6"/>
  <c r="AF18" i="6"/>
  <c r="AE29" i="6"/>
  <c r="J76" i="6"/>
  <c r="J93" i="6" s="1"/>
  <c r="J73" i="6"/>
  <c r="J71" i="6" s="1"/>
  <c r="I44" i="6"/>
  <c r="J48" i="6"/>
  <c r="J45" i="6"/>
  <c r="J43" i="6" s="1"/>
  <c r="J55" i="6"/>
  <c r="J52" i="6"/>
  <c r="J50" i="6" s="1"/>
  <c r="I51" i="6"/>
  <c r="K63" i="6"/>
  <c r="J60" i="6"/>
  <c r="J58" i="6" s="1"/>
  <c r="J83" i="6" l="1"/>
  <c r="J94" i="6" s="1"/>
  <c r="J80" i="6"/>
  <c r="J78" i="6" s="1"/>
  <c r="H35" i="6"/>
  <c r="H36" i="6"/>
  <c r="I34" i="6" s="1"/>
  <c r="J70" i="6"/>
  <c r="I67" i="6"/>
  <c r="Q38" i="6"/>
  <c r="R19" i="6"/>
  <c r="P26" i="6"/>
  <c r="P30" i="6" s="1"/>
  <c r="Q17" i="6"/>
  <c r="P28" i="6"/>
  <c r="Q22" i="6"/>
  <c r="AF29" i="6"/>
  <c r="AG18" i="6"/>
  <c r="K77" i="6"/>
  <c r="J74" i="6"/>
  <c r="J72" i="6" s="1"/>
  <c r="K56" i="6"/>
  <c r="J53" i="6"/>
  <c r="J51" i="6" s="1"/>
  <c r="K62" i="6"/>
  <c r="K59" i="6"/>
  <c r="K57" i="6" s="1"/>
  <c r="K49" i="6"/>
  <c r="J46" i="6"/>
  <c r="K84" i="6" l="1"/>
  <c r="J81" i="6"/>
  <c r="J79" i="6" s="1"/>
  <c r="I65" i="6"/>
  <c r="I85" i="6" s="1"/>
  <c r="I32" i="6" s="1"/>
  <c r="I33" i="6" s="1"/>
  <c r="I36" i="6" s="1"/>
  <c r="J34" i="6" s="1"/>
  <c r="I86" i="6"/>
  <c r="I42" i="6"/>
  <c r="I37" i="6" s="1"/>
  <c r="J87" i="6"/>
  <c r="J69" i="6"/>
  <c r="J92" i="6" s="1"/>
  <c r="J66" i="6"/>
  <c r="J64" i="6" s="1"/>
  <c r="P31" i="6"/>
  <c r="R38" i="6"/>
  <c r="S19" i="6"/>
  <c r="R17" i="6"/>
  <c r="Q26" i="6"/>
  <c r="Q30" i="6" s="1"/>
  <c r="Q28" i="6"/>
  <c r="R22" i="6"/>
  <c r="AH18" i="6"/>
  <c r="AG29" i="6"/>
  <c r="K76" i="6"/>
  <c r="K93" i="6" s="1"/>
  <c r="K73" i="6"/>
  <c r="K71" i="6" s="1"/>
  <c r="L63" i="6"/>
  <c r="K60" i="6"/>
  <c r="K58" i="6" s="1"/>
  <c r="K48" i="6"/>
  <c r="K45" i="6"/>
  <c r="K43" i="6" s="1"/>
  <c r="J44" i="6"/>
  <c r="K55" i="6"/>
  <c r="K52" i="6"/>
  <c r="K50" i="6" s="1"/>
  <c r="I35" i="6" l="1"/>
  <c r="K80" i="6"/>
  <c r="K78" i="6" s="1"/>
  <c r="K83" i="6"/>
  <c r="K94" i="6" s="1"/>
  <c r="K70" i="6"/>
  <c r="J67" i="6"/>
  <c r="Q31" i="6"/>
  <c r="S38" i="6"/>
  <c r="T19" i="6"/>
  <c r="R26" i="6"/>
  <c r="R30" i="6" s="1"/>
  <c r="S17" i="6"/>
  <c r="R28" i="6"/>
  <c r="S22" i="6"/>
  <c r="AH29" i="6"/>
  <c r="AI18" i="6"/>
  <c r="L77" i="6"/>
  <c r="K74" i="6"/>
  <c r="K72" i="6" s="1"/>
  <c r="L56" i="6"/>
  <c r="K53" i="6"/>
  <c r="K51" i="6" s="1"/>
  <c r="L49" i="6"/>
  <c r="K46" i="6"/>
  <c r="L62" i="6"/>
  <c r="L59" i="6"/>
  <c r="L57" i="6" s="1"/>
  <c r="L84" i="6" l="1"/>
  <c r="K81" i="6"/>
  <c r="K79" i="6" s="1"/>
  <c r="J65" i="6"/>
  <c r="J85" i="6" s="1"/>
  <c r="J32" i="6" s="1"/>
  <c r="J33" i="6" s="1"/>
  <c r="J42" i="6"/>
  <c r="J37" i="6" s="1"/>
  <c r="J86" i="6"/>
  <c r="K66" i="6"/>
  <c r="K64" i="6" s="1"/>
  <c r="K87" i="6"/>
  <c r="K69" i="6"/>
  <c r="K92" i="6" s="1"/>
  <c r="R31" i="6"/>
  <c r="T38" i="6"/>
  <c r="U19" i="6"/>
  <c r="T17" i="6"/>
  <c r="S26" i="6"/>
  <c r="S30" i="6" s="1"/>
  <c r="S28" i="6"/>
  <c r="T22" i="6"/>
  <c r="AJ18" i="6"/>
  <c r="AI29" i="6"/>
  <c r="L76" i="6"/>
  <c r="L93" i="6" s="1"/>
  <c r="L73" i="6"/>
  <c r="L71" i="6" s="1"/>
  <c r="M63" i="6"/>
  <c r="L60" i="6"/>
  <c r="L58" i="6" s="1"/>
  <c r="K44" i="6"/>
  <c r="L48" i="6"/>
  <c r="L45" i="6"/>
  <c r="L43" i="6" s="1"/>
  <c r="L55" i="6"/>
  <c r="L52" i="6"/>
  <c r="L50" i="6" s="1"/>
  <c r="L80" i="6" l="1"/>
  <c r="L78" i="6" s="1"/>
  <c r="L83" i="6"/>
  <c r="L94" i="6" s="1"/>
  <c r="S31" i="6"/>
  <c r="L70" i="6"/>
  <c r="K67" i="6"/>
  <c r="K42" i="6" s="1"/>
  <c r="K37" i="6" s="1"/>
  <c r="J36" i="6"/>
  <c r="K34" i="6" s="1"/>
  <c r="J35" i="6"/>
  <c r="U38" i="6"/>
  <c r="V19" i="6"/>
  <c r="T26" i="6"/>
  <c r="T30" i="6" s="1"/>
  <c r="U17" i="6"/>
  <c r="T28" i="6"/>
  <c r="U22" i="6"/>
  <c r="AJ29" i="6"/>
  <c r="AK18" i="6"/>
  <c r="M77" i="6"/>
  <c r="L74" i="6"/>
  <c r="L72" i="6" s="1"/>
  <c r="M49" i="6"/>
  <c r="L46" i="6"/>
  <c r="M62" i="6"/>
  <c r="M59" i="6"/>
  <c r="M57" i="6" s="1"/>
  <c r="M56" i="6"/>
  <c r="L53" i="6"/>
  <c r="L81" i="6" l="1"/>
  <c r="L79" i="6" s="1"/>
  <c r="M84" i="6"/>
  <c r="K65" i="6"/>
  <c r="K85" i="6" s="1"/>
  <c r="K32" i="6" s="1"/>
  <c r="K33" i="6" s="1"/>
  <c r="K86" i="6"/>
  <c r="L87" i="6"/>
  <c r="L69" i="6"/>
  <c r="L92" i="6" s="1"/>
  <c r="L66" i="6"/>
  <c r="L64" i="6" s="1"/>
  <c r="T31" i="6"/>
  <c r="V38" i="6"/>
  <c r="W19" i="6"/>
  <c r="V17" i="6"/>
  <c r="U26" i="6"/>
  <c r="U30" i="6" s="1"/>
  <c r="U28" i="6"/>
  <c r="U31" i="6" s="1"/>
  <c r="V22" i="6"/>
  <c r="AL18" i="6"/>
  <c r="AK29" i="6"/>
  <c r="M76" i="6"/>
  <c r="M93" i="6" s="1"/>
  <c r="M73" i="6"/>
  <c r="M71" i="6" s="1"/>
  <c r="M55" i="6"/>
  <c r="M52" i="6"/>
  <c r="M50" i="6" s="1"/>
  <c r="M48" i="6"/>
  <c r="M45" i="6"/>
  <c r="M43" i="6" s="1"/>
  <c r="N63" i="6"/>
  <c r="M60" i="6"/>
  <c r="M58" i="6" s="1"/>
  <c r="L51" i="6"/>
  <c r="L44" i="6"/>
  <c r="M83" i="6" l="1"/>
  <c r="M94" i="6" s="1"/>
  <c r="M80" i="6"/>
  <c r="M78" i="6" s="1"/>
  <c r="M70" i="6"/>
  <c r="L67" i="6"/>
  <c r="K36" i="6"/>
  <c r="L34" i="6" s="1"/>
  <c r="K35" i="6"/>
  <c r="W38" i="6"/>
  <c r="X19" i="6"/>
  <c r="V26" i="6"/>
  <c r="V30" i="6" s="1"/>
  <c r="W17" i="6"/>
  <c r="V28" i="6"/>
  <c r="W22" i="6"/>
  <c r="AL29" i="6"/>
  <c r="AM18" i="6"/>
  <c r="N77" i="6"/>
  <c r="M74" i="6"/>
  <c r="M72" i="6" s="1"/>
  <c r="N62" i="6"/>
  <c r="N59" i="6"/>
  <c r="N57" i="6" s="1"/>
  <c r="N56" i="6"/>
  <c r="M53" i="6"/>
  <c r="M51" i="6" s="1"/>
  <c r="N49" i="6"/>
  <c r="M46" i="6"/>
  <c r="M44" i="6" s="1"/>
  <c r="M81" i="6" l="1"/>
  <c r="M79" i="6" s="1"/>
  <c r="N84" i="6"/>
  <c r="L65" i="6"/>
  <c r="L85" i="6" s="1"/>
  <c r="L32" i="6" s="1"/>
  <c r="L33" i="6" s="1"/>
  <c r="L36" i="6" s="1"/>
  <c r="M34" i="6" s="1"/>
  <c r="L86" i="6"/>
  <c r="L42" i="6"/>
  <c r="L37" i="6" s="1"/>
  <c r="M87" i="6"/>
  <c r="M69" i="6"/>
  <c r="M92" i="6" s="1"/>
  <c r="M66" i="6"/>
  <c r="M64" i="6" s="1"/>
  <c r="V31" i="6"/>
  <c r="X38" i="6"/>
  <c r="Y19" i="6"/>
  <c r="X17" i="6"/>
  <c r="W26" i="6"/>
  <c r="W30" i="6" s="1"/>
  <c r="W28" i="6"/>
  <c r="W31" i="6" s="1"/>
  <c r="X22" i="6"/>
  <c r="AN18" i="6"/>
  <c r="AM29" i="6"/>
  <c r="N76" i="6"/>
  <c r="N93" i="6" s="1"/>
  <c r="N73" i="6"/>
  <c r="N71" i="6" s="1"/>
  <c r="N55" i="6"/>
  <c r="N52" i="6"/>
  <c r="N50" i="6" s="1"/>
  <c r="O63" i="6"/>
  <c r="N60" i="6"/>
  <c r="N58" i="6" s="1"/>
  <c r="N48" i="6"/>
  <c r="N45" i="6"/>
  <c r="N43" i="6" s="1"/>
  <c r="N83" i="6" l="1"/>
  <c r="N94" i="6" s="1"/>
  <c r="N80" i="6"/>
  <c r="N78" i="6" s="1"/>
  <c r="L35" i="6"/>
  <c r="N70" i="6"/>
  <c r="M67" i="6"/>
  <c r="Y38" i="6"/>
  <c r="Z19" i="6"/>
  <c r="X26" i="6"/>
  <c r="X30" i="6" s="1"/>
  <c r="Y17" i="6"/>
  <c r="X28" i="6"/>
  <c r="Y22" i="6"/>
  <c r="AN29" i="6"/>
  <c r="AO18" i="6"/>
  <c r="O77" i="6"/>
  <c r="N74" i="6"/>
  <c r="N72" i="6" s="1"/>
  <c r="O49" i="6"/>
  <c r="N46" i="6"/>
  <c r="N44" i="6" s="1"/>
  <c r="O56" i="6"/>
  <c r="N53" i="6"/>
  <c r="N51" i="6" s="1"/>
  <c r="O62" i="6"/>
  <c r="O59" i="6"/>
  <c r="O57" i="6" s="1"/>
  <c r="N81" i="6" l="1"/>
  <c r="N79" i="6" s="1"/>
  <c r="O84" i="6"/>
  <c r="M65" i="6"/>
  <c r="M85" i="6" s="1"/>
  <c r="M32" i="6" s="1"/>
  <c r="M33" i="6" s="1"/>
  <c r="M42" i="6"/>
  <c r="M37" i="6" s="1"/>
  <c r="M86" i="6"/>
  <c r="N69" i="6"/>
  <c r="N92" i="6" s="1"/>
  <c r="N87" i="6"/>
  <c r="N66" i="6"/>
  <c r="N64" i="6" s="1"/>
  <c r="X31" i="6"/>
  <c r="Z38" i="6"/>
  <c r="AA19" i="6"/>
  <c r="Z17" i="6"/>
  <c r="Y26" i="6"/>
  <c r="Y30" i="6" s="1"/>
  <c r="Y28" i="6"/>
  <c r="Z22" i="6"/>
  <c r="AP18" i="6"/>
  <c r="AO29" i="6"/>
  <c r="O76" i="6"/>
  <c r="O93" i="6" s="1"/>
  <c r="O73" i="6"/>
  <c r="O71" i="6" s="1"/>
  <c r="P63" i="6"/>
  <c r="O60" i="6"/>
  <c r="O58" i="6" s="1"/>
  <c r="O55" i="6"/>
  <c r="O52" i="6"/>
  <c r="O50" i="6" s="1"/>
  <c r="O48" i="6"/>
  <c r="O45" i="6"/>
  <c r="O43" i="6" s="1"/>
  <c r="O83" i="6" l="1"/>
  <c r="O94" i="6" s="1"/>
  <c r="O80" i="6"/>
  <c r="O78" i="6" s="1"/>
  <c r="N67" i="6"/>
  <c r="N42" i="6" s="1"/>
  <c r="N37" i="6" s="1"/>
  <c r="O70" i="6"/>
  <c r="M35" i="6"/>
  <c r="M36" i="6"/>
  <c r="AA38" i="6"/>
  <c r="AB19" i="6"/>
  <c r="Y31" i="6"/>
  <c r="Z26" i="6"/>
  <c r="Z30" i="6" s="1"/>
  <c r="AA17" i="6"/>
  <c r="Z28" i="6"/>
  <c r="AA22" i="6"/>
  <c r="AP29" i="6"/>
  <c r="AQ18" i="6"/>
  <c r="AQ29" i="6" s="1"/>
  <c r="P77" i="6"/>
  <c r="O74" i="6"/>
  <c r="O72" i="6" s="1"/>
  <c r="P49" i="6"/>
  <c r="O46" i="6"/>
  <c r="P56" i="6"/>
  <c r="O53" i="6"/>
  <c r="O51" i="6" s="1"/>
  <c r="P62" i="6"/>
  <c r="P59" i="6"/>
  <c r="P57" i="6" s="1"/>
  <c r="O81" i="6" l="1"/>
  <c r="O79" i="6" s="1"/>
  <c r="P84" i="6"/>
  <c r="Z31" i="6"/>
  <c r="O87" i="6"/>
  <c r="O69" i="6"/>
  <c r="O92" i="6" s="1"/>
  <c r="O66" i="6"/>
  <c r="O64" i="6" s="1"/>
  <c r="M39" i="6"/>
  <c r="N34" i="6"/>
  <c r="N65" i="6"/>
  <c r="N85" i="6" s="1"/>
  <c r="N32" i="6" s="1"/>
  <c r="N33" i="6" s="1"/>
  <c r="N86" i="6"/>
  <c r="AB38" i="6"/>
  <c r="AC19" i="6"/>
  <c r="AB17" i="6"/>
  <c r="AA26" i="6"/>
  <c r="AA30" i="6" s="1"/>
  <c r="AA28" i="6"/>
  <c r="AB22" i="6"/>
  <c r="P76" i="6"/>
  <c r="P93" i="6" s="1"/>
  <c r="P73" i="6"/>
  <c r="P71" i="6" s="1"/>
  <c r="P55" i="6"/>
  <c r="P52" i="6"/>
  <c r="P50" i="6" s="1"/>
  <c r="O44" i="6"/>
  <c r="P48" i="6"/>
  <c r="P45" i="6"/>
  <c r="P43" i="6" s="1"/>
  <c r="Q63" i="6"/>
  <c r="P60" i="6"/>
  <c r="P58" i="6" s="1"/>
  <c r="P83" i="6" l="1"/>
  <c r="P94" i="6" s="1"/>
  <c r="P80" i="6"/>
  <c r="P78" i="6" s="1"/>
  <c r="P70" i="6"/>
  <c r="O67" i="6"/>
  <c r="N36" i="6"/>
  <c r="N35" i="6"/>
  <c r="AC38" i="6"/>
  <c r="AD19" i="6"/>
  <c r="AA31" i="6"/>
  <c r="AB26" i="6"/>
  <c r="AB30" i="6" s="1"/>
  <c r="AC17" i="6"/>
  <c r="AB28" i="6"/>
  <c r="AC22" i="6"/>
  <c r="Q77" i="6"/>
  <c r="P74" i="6"/>
  <c r="P72" i="6" s="1"/>
  <c r="Q62" i="6"/>
  <c r="Q59" i="6"/>
  <c r="Q57" i="6" s="1"/>
  <c r="Q56" i="6"/>
  <c r="P53" i="6"/>
  <c r="P51" i="6" s="1"/>
  <c r="Q49" i="6"/>
  <c r="P46" i="6"/>
  <c r="P44" i="6" s="1"/>
  <c r="Q84" i="6" l="1"/>
  <c r="P81" i="6"/>
  <c r="P79" i="6" s="1"/>
  <c r="N39" i="6"/>
  <c r="O34" i="6"/>
  <c r="O65" i="6"/>
  <c r="O85" i="6" s="1"/>
  <c r="O32" i="6" s="1"/>
  <c r="O33" i="6" s="1"/>
  <c r="O86" i="6"/>
  <c r="O42" i="6"/>
  <c r="O37" i="6" s="1"/>
  <c r="P69" i="6"/>
  <c r="P92" i="6" s="1"/>
  <c r="P87" i="6"/>
  <c r="P66" i="6"/>
  <c r="P64" i="6" s="1"/>
  <c r="AB31" i="6"/>
  <c r="AD38" i="6"/>
  <c r="AE19" i="6"/>
  <c r="AD17" i="6"/>
  <c r="AC26" i="6"/>
  <c r="AC30" i="6" s="1"/>
  <c r="AC28" i="6"/>
  <c r="AC31" i="6" s="1"/>
  <c r="AD22" i="6"/>
  <c r="Q76" i="6"/>
  <c r="Q93" i="6" s="1"/>
  <c r="Q73" i="6"/>
  <c r="Q71" i="6" s="1"/>
  <c r="Q48" i="6"/>
  <c r="Q45" i="6"/>
  <c r="Q43" i="6" s="1"/>
  <c r="Q55" i="6"/>
  <c r="Q52" i="6"/>
  <c r="Q50" i="6" s="1"/>
  <c r="R63" i="6"/>
  <c r="Q60" i="6"/>
  <c r="Q58" i="6" s="1"/>
  <c r="Q80" i="6" l="1"/>
  <c r="Q78" i="6" s="1"/>
  <c r="Q83" i="6"/>
  <c r="Q94" i="6" s="1"/>
  <c r="O36" i="6"/>
  <c r="O35" i="6"/>
  <c r="Q70" i="6"/>
  <c r="P67" i="6"/>
  <c r="AE38" i="6"/>
  <c r="AF19" i="6"/>
  <c r="AD26" i="6"/>
  <c r="AD30" i="6" s="1"/>
  <c r="AE17" i="6"/>
  <c r="AD28" i="6"/>
  <c r="AE22" i="6"/>
  <c r="R77" i="6"/>
  <c r="Q74" i="6"/>
  <c r="Q72" i="6" s="1"/>
  <c r="R49" i="6"/>
  <c r="Q46" i="6"/>
  <c r="R62" i="6"/>
  <c r="R59" i="6"/>
  <c r="R57" i="6" s="1"/>
  <c r="R56" i="6"/>
  <c r="Q53" i="6"/>
  <c r="Q51" i="6" s="1"/>
  <c r="Q81" i="6" l="1"/>
  <c r="Q79" i="6" s="1"/>
  <c r="R84" i="6"/>
  <c r="AD31" i="6"/>
  <c r="P65" i="6"/>
  <c r="P85" i="6" s="1"/>
  <c r="P32" i="6" s="1"/>
  <c r="P33" i="6" s="1"/>
  <c r="P42" i="6"/>
  <c r="P37" i="6" s="1"/>
  <c r="P86" i="6"/>
  <c r="Q87" i="6"/>
  <c r="Q66" i="6"/>
  <c r="Q64" i="6" s="1"/>
  <c r="Q69" i="6"/>
  <c r="Q92" i="6" s="1"/>
  <c r="O39" i="6"/>
  <c r="P34" i="6"/>
  <c r="AF38" i="6"/>
  <c r="AG19" i="6"/>
  <c r="AF17" i="6"/>
  <c r="AE26" i="6"/>
  <c r="AE30" i="6" s="1"/>
  <c r="AE28" i="6"/>
  <c r="AF22" i="6"/>
  <c r="R76" i="6"/>
  <c r="R93" i="6" s="1"/>
  <c r="R73" i="6"/>
  <c r="R71" i="6" s="1"/>
  <c r="S63" i="6"/>
  <c r="R60" i="6"/>
  <c r="R58" i="6" s="1"/>
  <c r="R55" i="6"/>
  <c r="R52" i="6"/>
  <c r="R50" i="6" s="1"/>
  <c r="Q44" i="6"/>
  <c r="R48" i="6"/>
  <c r="R45" i="6"/>
  <c r="R43" i="6" s="1"/>
  <c r="R83" i="6" l="1"/>
  <c r="R94" i="6" s="1"/>
  <c r="R80" i="6"/>
  <c r="R78" i="6" s="1"/>
  <c r="R70" i="6"/>
  <c r="Q67" i="6"/>
  <c r="P36" i="6"/>
  <c r="P35" i="6"/>
  <c r="AG38" i="6"/>
  <c r="AH19" i="6"/>
  <c r="AE31" i="6"/>
  <c r="AF26" i="6"/>
  <c r="AF30" i="6" s="1"/>
  <c r="AG17" i="6"/>
  <c r="AF28" i="6"/>
  <c r="AG22" i="6"/>
  <c r="S77" i="6"/>
  <c r="R74" i="6"/>
  <c r="R72" i="6" s="1"/>
  <c r="S62" i="6"/>
  <c r="S59" i="6"/>
  <c r="S57" i="6" s="1"/>
  <c r="S49" i="6"/>
  <c r="R46" i="6"/>
  <c r="R44" i="6" s="1"/>
  <c r="S56" i="6"/>
  <c r="R53" i="6"/>
  <c r="R51" i="6" s="1"/>
  <c r="R81" i="6" l="1"/>
  <c r="R79" i="6" s="1"/>
  <c r="S84" i="6"/>
  <c r="Q65" i="6"/>
  <c r="Q85" i="6" s="1"/>
  <c r="Q32" i="6" s="1"/>
  <c r="Q33" i="6" s="1"/>
  <c r="Q42" i="6"/>
  <c r="Q37" i="6" s="1"/>
  <c r="Q86" i="6"/>
  <c r="P39" i="6"/>
  <c r="Q34" i="6"/>
  <c r="R69" i="6"/>
  <c r="R92" i="6" s="1"/>
  <c r="R66" i="6"/>
  <c r="R64" i="6" s="1"/>
  <c r="R87" i="6"/>
  <c r="AF31" i="6"/>
  <c r="AH38" i="6"/>
  <c r="AI19" i="6"/>
  <c r="AH17" i="6"/>
  <c r="AG26" i="6"/>
  <c r="AG30" i="6" s="1"/>
  <c r="AG28" i="6"/>
  <c r="AH22" i="6"/>
  <c r="S76" i="6"/>
  <c r="S93" i="6" s="1"/>
  <c r="S73" i="6"/>
  <c r="S71" i="6" s="1"/>
  <c r="S55" i="6"/>
  <c r="S52" i="6"/>
  <c r="S50" i="6" s="1"/>
  <c r="T63" i="6"/>
  <c r="S60" i="6"/>
  <c r="S58" i="6" s="1"/>
  <c r="S48" i="6"/>
  <c r="S45" i="6"/>
  <c r="S43" i="6" s="1"/>
  <c r="S83" i="6" l="1"/>
  <c r="S94" i="6" s="1"/>
  <c r="S80" i="6"/>
  <c r="S78" i="6" s="1"/>
  <c r="S70" i="6"/>
  <c r="R67" i="6"/>
  <c r="Q36" i="6"/>
  <c r="Q35" i="6"/>
  <c r="AI38" i="6"/>
  <c r="AJ19" i="6"/>
  <c r="AG31" i="6"/>
  <c r="AH26" i="6"/>
  <c r="AH30" i="6" s="1"/>
  <c r="AI17" i="6"/>
  <c r="AH28" i="6"/>
  <c r="AI22" i="6"/>
  <c r="T77" i="6"/>
  <c r="S74" i="6"/>
  <c r="S72" i="6" s="1"/>
  <c r="T56" i="6"/>
  <c r="S53" i="6"/>
  <c r="S51" i="6" s="1"/>
  <c r="T49" i="6"/>
  <c r="S46" i="6"/>
  <c r="T62" i="6"/>
  <c r="T59" i="6"/>
  <c r="T57" i="6" s="1"/>
  <c r="S81" i="6" l="1"/>
  <c r="S79" i="6" s="1"/>
  <c r="T84" i="6"/>
  <c r="R34" i="6"/>
  <c r="Q39" i="6"/>
  <c r="R65" i="6"/>
  <c r="R85" i="6" s="1"/>
  <c r="R32" i="6" s="1"/>
  <c r="R33" i="6" s="1"/>
  <c r="R42" i="6"/>
  <c r="R37" i="6" s="1"/>
  <c r="R86" i="6"/>
  <c r="S69" i="6"/>
  <c r="S92" i="6" s="1"/>
  <c r="S66" i="6"/>
  <c r="S64" i="6" s="1"/>
  <c r="S87" i="6"/>
  <c r="AH31" i="6"/>
  <c r="AJ38" i="6"/>
  <c r="AK19" i="6"/>
  <c r="AJ17" i="6"/>
  <c r="AI26" i="6"/>
  <c r="AI30" i="6" s="1"/>
  <c r="AI28" i="6"/>
  <c r="AJ22" i="6"/>
  <c r="T76" i="6"/>
  <c r="T93" i="6" s="1"/>
  <c r="T73" i="6"/>
  <c r="T71" i="6" s="1"/>
  <c r="U63" i="6"/>
  <c r="T60" i="6"/>
  <c r="T58" i="6" s="1"/>
  <c r="S44" i="6"/>
  <c r="T48" i="6"/>
  <c r="T45" i="6"/>
  <c r="T43" i="6" s="1"/>
  <c r="T55" i="6"/>
  <c r="T52" i="6"/>
  <c r="T50" i="6" s="1"/>
  <c r="T80" i="6" l="1"/>
  <c r="T78" i="6" s="1"/>
  <c r="T83" i="6"/>
  <c r="T94" i="6" s="1"/>
  <c r="T70" i="6"/>
  <c r="S67" i="6"/>
  <c r="R36" i="6"/>
  <c r="R35" i="6"/>
  <c r="AK38" i="6"/>
  <c r="AL19" i="6"/>
  <c r="AI31" i="6"/>
  <c r="AJ26" i="6"/>
  <c r="AJ30" i="6" s="1"/>
  <c r="AK17" i="6"/>
  <c r="AJ28" i="6"/>
  <c r="AK22" i="6"/>
  <c r="U77" i="6"/>
  <c r="T74" i="6"/>
  <c r="T72" i="6" s="1"/>
  <c r="U56" i="6"/>
  <c r="T53" i="6"/>
  <c r="U49" i="6"/>
  <c r="T46" i="6"/>
  <c r="T44" i="6" s="1"/>
  <c r="U62" i="6"/>
  <c r="U59" i="6"/>
  <c r="U57" i="6" s="1"/>
  <c r="U84" i="6" l="1"/>
  <c r="T81" i="6"/>
  <c r="T79" i="6" s="1"/>
  <c r="R39" i="6"/>
  <c r="S34" i="6"/>
  <c r="S65" i="6"/>
  <c r="S85" i="6" s="1"/>
  <c r="S32" i="6" s="1"/>
  <c r="S33" i="6" s="1"/>
  <c r="S86" i="6"/>
  <c r="S42" i="6"/>
  <c r="S37" i="6" s="1"/>
  <c r="T87" i="6"/>
  <c r="T66" i="6"/>
  <c r="T64" i="6" s="1"/>
  <c r="T69" i="6"/>
  <c r="T92" i="6" s="1"/>
  <c r="AJ31" i="6"/>
  <c r="AL38" i="6"/>
  <c r="AM19" i="6"/>
  <c r="AL17" i="6"/>
  <c r="AK26" i="6"/>
  <c r="AK30" i="6" s="1"/>
  <c r="AK28" i="6"/>
  <c r="AK31" i="6" s="1"/>
  <c r="AL22" i="6"/>
  <c r="U76" i="6"/>
  <c r="U93" i="6" s="1"/>
  <c r="U73" i="6"/>
  <c r="U71" i="6" s="1"/>
  <c r="U55" i="6"/>
  <c r="U52" i="6"/>
  <c r="U50" i="6" s="1"/>
  <c r="V63" i="6"/>
  <c r="U60" i="6"/>
  <c r="U58" i="6" s="1"/>
  <c r="U48" i="6"/>
  <c r="U45" i="6"/>
  <c r="U43" i="6" s="1"/>
  <c r="T51" i="6"/>
  <c r="U83" i="6" l="1"/>
  <c r="U94" i="6" s="1"/>
  <c r="U80" i="6"/>
  <c r="U78" i="6" s="1"/>
  <c r="U70" i="6"/>
  <c r="T67" i="6"/>
  <c r="S36" i="6"/>
  <c r="S35" i="6"/>
  <c r="AM38" i="6"/>
  <c r="AN19" i="6"/>
  <c r="AL26" i="6"/>
  <c r="AL30" i="6" s="1"/>
  <c r="AM17" i="6"/>
  <c r="AL28" i="6"/>
  <c r="AM22" i="6"/>
  <c r="V77" i="6"/>
  <c r="U74" i="6"/>
  <c r="U72" i="6" s="1"/>
  <c r="V49" i="6"/>
  <c r="U46" i="6"/>
  <c r="V62" i="6"/>
  <c r="V59" i="6"/>
  <c r="V57" i="6" s="1"/>
  <c r="V56" i="6"/>
  <c r="U53" i="6"/>
  <c r="U81" i="6" l="1"/>
  <c r="U79" i="6" s="1"/>
  <c r="V84" i="6"/>
  <c r="T34" i="6"/>
  <c r="S39" i="6"/>
  <c r="T65" i="6"/>
  <c r="T85" i="6" s="1"/>
  <c r="T32" i="6" s="1"/>
  <c r="T33" i="6" s="1"/>
  <c r="T86" i="6"/>
  <c r="T42" i="6"/>
  <c r="T37" i="6" s="1"/>
  <c r="U87" i="6"/>
  <c r="U66" i="6"/>
  <c r="U64" i="6" s="1"/>
  <c r="U69" i="6"/>
  <c r="U92" i="6" s="1"/>
  <c r="AL31" i="6"/>
  <c r="AN38" i="6"/>
  <c r="AO19" i="6"/>
  <c r="AN17" i="6"/>
  <c r="AM26" i="6"/>
  <c r="AM30" i="6" s="1"/>
  <c r="AM28" i="6"/>
  <c r="AM31" i="6" s="1"/>
  <c r="AN22" i="6"/>
  <c r="V76" i="6"/>
  <c r="V93" i="6" s="1"/>
  <c r="V73" i="6"/>
  <c r="V71" i="6" s="1"/>
  <c r="V55" i="6"/>
  <c r="V52" i="6"/>
  <c r="V50" i="6" s="1"/>
  <c r="U51" i="6"/>
  <c r="W63" i="6"/>
  <c r="V60" i="6"/>
  <c r="V58" i="6" s="1"/>
  <c r="U44" i="6"/>
  <c r="V48" i="6"/>
  <c r="V45" i="6"/>
  <c r="V43" i="6" s="1"/>
  <c r="V83" i="6" l="1"/>
  <c r="V94" i="6" s="1"/>
  <c r="V80" i="6"/>
  <c r="V78" i="6" s="1"/>
  <c r="V70" i="6"/>
  <c r="U67" i="6"/>
  <c r="T35" i="6"/>
  <c r="T36" i="6"/>
  <c r="AO38" i="6"/>
  <c r="AP19" i="6"/>
  <c r="AN26" i="6"/>
  <c r="AN30" i="6" s="1"/>
  <c r="AO17" i="6"/>
  <c r="AN28" i="6"/>
  <c r="AO22" i="6"/>
  <c r="W77" i="6"/>
  <c r="V74" i="6"/>
  <c r="V72" i="6" s="1"/>
  <c r="W49" i="6"/>
  <c r="V46" i="6"/>
  <c r="V44" i="6" s="1"/>
  <c r="W62" i="6"/>
  <c r="W59" i="6"/>
  <c r="W57" i="6" s="1"/>
  <c r="W56" i="6"/>
  <c r="V53" i="6"/>
  <c r="W84" i="6" l="1"/>
  <c r="V81" i="6"/>
  <c r="V79" i="6" s="1"/>
  <c r="U34" i="6"/>
  <c r="T39" i="6"/>
  <c r="U65" i="6"/>
  <c r="U85" i="6" s="1"/>
  <c r="U32" i="6" s="1"/>
  <c r="U33" i="6" s="1"/>
  <c r="U42" i="6"/>
  <c r="U37" i="6" s="1"/>
  <c r="U86" i="6"/>
  <c r="V69" i="6"/>
  <c r="V92" i="6" s="1"/>
  <c r="V66" i="6"/>
  <c r="V64" i="6" s="1"/>
  <c r="V87" i="6"/>
  <c r="AN31" i="6"/>
  <c r="AP38" i="6"/>
  <c r="AQ19" i="6"/>
  <c r="AQ38" i="6" s="1"/>
  <c r="AP17" i="6"/>
  <c r="AO26" i="6"/>
  <c r="AO30" i="6" s="1"/>
  <c r="AO28" i="6"/>
  <c r="AP22" i="6"/>
  <c r="W76" i="6"/>
  <c r="W93" i="6" s="1"/>
  <c r="W73" i="6"/>
  <c r="W71" i="6" s="1"/>
  <c r="V51" i="6"/>
  <c r="X63" i="6"/>
  <c r="W60" i="6"/>
  <c r="W58" i="6" s="1"/>
  <c r="W48" i="6"/>
  <c r="W45" i="6"/>
  <c r="W43" i="6" s="1"/>
  <c r="W55" i="6"/>
  <c r="W52" i="6"/>
  <c r="W50" i="6" s="1"/>
  <c r="W80" i="6" l="1"/>
  <c r="W78" i="6" s="1"/>
  <c r="W83" i="6"/>
  <c r="W94" i="6" s="1"/>
  <c r="U36" i="6"/>
  <c r="V34" i="6" s="1"/>
  <c r="U35" i="6"/>
  <c r="V67" i="6"/>
  <c r="V42" i="6" s="1"/>
  <c r="V37" i="6" s="1"/>
  <c r="W70" i="6"/>
  <c r="AO31" i="6"/>
  <c r="AP26" i="6"/>
  <c r="AP30" i="6" s="1"/>
  <c r="AQ17" i="6"/>
  <c r="AQ26" i="6" s="1"/>
  <c r="AQ30" i="6" s="1"/>
  <c r="AP28" i="6"/>
  <c r="AP31" i="6" s="1"/>
  <c r="AQ22" i="6"/>
  <c r="AQ28" i="6" s="1"/>
  <c r="X77" i="6"/>
  <c r="W74" i="6"/>
  <c r="W72" i="6" s="1"/>
  <c r="X56" i="6"/>
  <c r="W53" i="6"/>
  <c r="X49" i="6"/>
  <c r="W46" i="6"/>
  <c r="X62" i="6"/>
  <c r="X59" i="6"/>
  <c r="X57" i="6" s="1"/>
  <c r="U39" i="6" l="1"/>
  <c r="X84" i="6"/>
  <c r="W81" i="6"/>
  <c r="W79" i="6" s="1"/>
  <c r="W69" i="6"/>
  <c r="W92" i="6" s="1"/>
  <c r="W66" i="6"/>
  <c r="W64" i="6" s="1"/>
  <c r="W87" i="6"/>
  <c r="V65" i="6"/>
  <c r="V85" i="6" s="1"/>
  <c r="V32" i="6" s="1"/>
  <c r="V33" i="6" s="1"/>
  <c r="V35" i="6" s="1"/>
  <c r="V86" i="6"/>
  <c r="AQ31" i="6"/>
  <c r="X76" i="6"/>
  <c r="X93" i="6" s="1"/>
  <c r="X73" i="6"/>
  <c r="X71" i="6" s="1"/>
  <c r="Y63" i="6"/>
  <c r="X60" i="6"/>
  <c r="X58" i="6" s="1"/>
  <c r="W44" i="6"/>
  <c r="X48" i="6"/>
  <c r="X45" i="6"/>
  <c r="X43" i="6" s="1"/>
  <c r="X55" i="6"/>
  <c r="X52" i="6"/>
  <c r="X50" i="6" s="1"/>
  <c r="W51" i="6"/>
  <c r="X83" i="6" l="1"/>
  <c r="X94" i="6" s="1"/>
  <c r="X80" i="6"/>
  <c r="X78" i="6" s="1"/>
  <c r="V36" i="6"/>
  <c r="W34" i="6" s="1"/>
  <c r="W67" i="6"/>
  <c r="X70" i="6"/>
  <c r="Y77" i="6"/>
  <c r="X74" i="6"/>
  <c r="X72" i="6" s="1"/>
  <c r="Y56" i="6"/>
  <c r="X53" i="6"/>
  <c r="Y49" i="6"/>
  <c r="X46" i="6"/>
  <c r="X44" i="6" s="1"/>
  <c r="Y62" i="6"/>
  <c r="Y59" i="6"/>
  <c r="Y57" i="6" s="1"/>
  <c r="Y84" i="6" l="1"/>
  <c r="X81" i="6"/>
  <c r="X79" i="6" s="1"/>
  <c r="V39" i="6"/>
  <c r="X69" i="6"/>
  <c r="X92" i="6" s="1"/>
  <c r="X66" i="6"/>
  <c r="X64" i="6" s="1"/>
  <c r="X87" i="6"/>
  <c r="W65" i="6"/>
  <c r="W85" i="6" s="1"/>
  <c r="W32" i="6" s="1"/>
  <c r="W33" i="6" s="1"/>
  <c r="W36" i="6" s="1"/>
  <c r="W42" i="6"/>
  <c r="W37" i="6" s="1"/>
  <c r="W86" i="6"/>
  <c r="Y76" i="6"/>
  <c r="Y93" i="6" s="1"/>
  <c r="Y73" i="6"/>
  <c r="Y71" i="6" s="1"/>
  <c r="X51" i="6"/>
  <c r="Z63" i="6"/>
  <c r="Y60" i="6"/>
  <c r="Y58" i="6" s="1"/>
  <c r="Y48" i="6"/>
  <c r="Y45" i="6"/>
  <c r="Y43" i="6" s="1"/>
  <c r="Y55" i="6"/>
  <c r="Y52" i="6"/>
  <c r="Y50" i="6" s="1"/>
  <c r="Y80" i="6" l="1"/>
  <c r="Y78" i="6" s="1"/>
  <c r="Y83" i="6"/>
  <c r="Y94" i="6" s="1"/>
  <c r="W35" i="6"/>
  <c r="X67" i="6"/>
  <c r="Y70" i="6"/>
  <c r="Z77" i="6"/>
  <c r="Y74" i="6"/>
  <c r="Y72" i="6" s="1"/>
  <c r="Z49" i="6"/>
  <c r="Y46" i="6"/>
  <c r="Y44" i="6" s="1"/>
  <c r="Z62" i="6"/>
  <c r="Z59" i="6"/>
  <c r="Z57" i="6" s="1"/>
  <c r="Z56" i="6"/>
  <c r="Y53" i="6"/>
  <c r="Y51" i="6" s="1"/>
  <c r="W39" i="6"/>
  <c r="X34" i="6"/>
  <c r="Z84" i="6" l="1"/>
  <c r="Y81" i="6"/>
  <c r="Y79" i="6" s="1"/>
  <c r="Y69" i="6"/>
  <c r="Y92" i="6" s="1"/>
  <c r="Y66" i="6"/>
  <c r="Y64" i="6" s="1"/>
  <c r="Y87" i="6"/>
  <c r="X65" i="6"/>
  <c r="X85" i="6" s="1"/>
  <c r="X32" i="6" s="1"/>
  <c r="X33" i="6" s="1"/>
  <c r="X36" i="6" s="1"/>
  <c r="X42" i="6"/>
  <c r="X37" i="6" s="1"/>
  <c r="X86" i="6"/>
  <c r="Z76" i="6"/>
  <c r="Z93" i="6" s="1"/>
  <c r="Z73" i="6"/>
  <c r="Z71" i="6" s="1"/>
  <c r="Z55" i="6"/>
  <c r="Z52" i="6"/>
  <c r="Z50" i="6" s="1"/>
  <c r="AA63" i="6"/>
  <c r="Z60" i="6"/>
  <c r="Z58" i="6" s="1"/>
  <c r="Z48" i="6"/>
  <c r="Z45" i="6"/>
  <c r="Z43" i="6" s="1"/>
  <c r="Z80" i="6" l="1"/>
  <c r="Z78" i="6" s="1"/>
  <c r="Z83" i="6"/>
  <c r="Z94" i="6" s="1"/>
  <c r="X35" i="6"/>
  <c r="X39" i="6"/>
  <c r="Y34" i="6"/>
  <c r="Y67" i="6"/>
  <c r="Z70" i="6"/>
  <c r="AA77" i="6"/>
  <c r="Z74" i="6"/>
  <c r="Z72" i="6" s="1"/>
  <c r="AA49" i="6"/>
  <c r="Z46" i="6"/>
  <c r="Z44" i="6" s="1"/>
  <c r="AA62" i="6"/>
  <c r="AA59" i="6"/>
  <c r="AA57" i="6" s="1"/>
  <c r="AA56" i="6"/>
  <c r="Z53" i="6"/>
  <c r="AA84" i="6" l="1"/>
  <c r="Z81" i="6"/>
  <c r="Z79" i="6" s="1"/>
  <c r="Z69" i="6"/>
  <c r="Z92" i="6" s="1"/>
  <c r="Z87" i="6"/>
  <c r="Z66" i="6"/>
  <c r="Z64" i="6" s="1"/>
  <c r="Y86" i="6"/>
  <c r="Y42" i="6"/>
  <c r="Y37" i="6" s="1"/>
  <c r="Y65" i="6"/>
  <c r="Y85" i="6" s="1"/>
  <c r="Y32" i="6" s="1"/>
  <c r="Y33" i="6" s="1"/>
  <c r="AA76" i="6"/>
  <c r="AA93" i="6" s="1"/>
  <c r="AA73" i="6"/>
  <c r="AA71" i="6" s="1"/>
  <c r="AA55" i="6"/>
  <c r="AA52" i="6"/>
  <c r="AA50" i="6" s="1"/>
  <c r="Z51" i="6"/>
  <c r="AB63" i="6"/>
  <c r="AA60" i="6"/>
  <c r="AA58" i="6" s="1"/>
  <c r="AA48" i="6"/>
  <c r="AA45" i="6"/>
  <c r="AA43" i="6" s="1"/>
  <c r="AA80" i="6" l="1"/>
  <c r="AA78" i="6" s="1"/>
  <c r="AA83" i="6"/>
  <c r="AA94" i="6" s="1"/>
  <c r="AA70" i="6"/>
  <c r="Z67" i="6"/>
  <c r="Y35" i="6"/>
  <c r="Y36" i="6"/>
  <c r="AB77" i="6"/>
  <c r="AA74" i="6"/>
  <c r="AA72" i="6" s="1"/>
  <c r="AB49" i="6"/>
  <c r="AA46" i="6"/>
  <c r="AB56" i="6"/>
  <c r="AA53" i="6"/>
  <c r="AB62" i="6"/>
  <c r="AB59" i="6"/>
  <c r="AB57" i="6" s="1"/>
  <c r="AB84" i="6" l="1"/>
  <c r="AA81" i="6"/>
  <c r="AA79" i="6" s="1"/>
  <c r="Z65" i="6"/>
  <c r="Z85" i="6" s="1"/>
  <c r="Z32" i="6" s="1"/>
  <c r="Z33" i="6" s="1"/>
  <c r="Z42" i="6"/>
  <c r="Z37" i="6" s="1"/>
  <c r="Z86" i="6"/>
  <c r="Y39" i="6"/>
  <c r="Z34" i="6"/>
  <c r="AA66" i="6"/>
  <c r="AA64" i="6" s="1"/>
  <c r="AA69" i="6"/>
  <c r="AA92" i="6" s="1"/>
  <c r="AA87" i="6"/>
  <c r="AB76" i="6"/>
  <c r="AB93" i="6" s="1"/>
  <c r="AB73" i="6"/>
  <c r="AB71" i="6" s="1"/>
  <c r="AC63" i="6"/>
  <c r="AB60" i="6"/>
  <c r="AB58" i="6" s="1"/>
  <c r="AB55" i="6"/>
  <c r="AB52" i="6"/>
  <c r="AB50" i="6" s="1"/>
  <c r="AA51" i="6"/>
  <c r="AA44" i="6"/>
  <c r="AB48" i="6"/>
  <c r="AB45" i="6"/>
  <c r="AB43" i="6" s="1"/>
  <c r="AB83" i="6" l="1"/>
  <c r="AB94" i="6" s="1"/>
  <c r="AB80" i="6"/>
  <c r="AB78" i="6" s="1"/>
  <c r="AB70" i="6"/>
  <c r="AA67" i="6"/>
  <c r="AA42" i="6"/>
  <c r="AA37" i="6" s="1"/>
  <c r="Z36" i="6"/>
  <c r="Z35" i="6"/>
  <c r="AC77" i="6"/>
  <c r="AB74" i="6"/>
  <c r="AB72" i="6" s="1"/>
  <c r="AC49" i="6"/>
  <c r="AB46" i="6"/>
  <c r="AB44" i="6" s="1"/>
  <c r="AC56" i="6"/>
  <c r="AB53" i="6"/>
  <c r="AC62" i="6"/>
  <c r="AC59" i="6"/>
  <c r="AC57" i="6" s="1"/>
  <c r="AC84" i="6" l="1"/>
  <c r="AB81" i="6"/>
  <c r="AB79" i="6" s="1"/>
  <c r="Z39" i="6"/>
  <c r="AA34" i="6"/>
  <c r="AA65" i="6"/>
  <c r="AA85" i="6" s="1"/>
  <c r="AA32" i="6" s="1"/>
  <c r="AA33" i="6" s="1"/>
  <c r="AA86" i="6"/>
  <c r="AB66" i="6"/>
  <c r="AB64" i="6" s="1"/>
  <c r="AB69" i="6"/>
  <c r="AB92" i="6" s="1"/>
  <c r="AB87" i="6"/>
  <c r="AC76" i="6"/>
  <c r="AC93" i="6" s="1"/>
  <c r="AC73" i="6"/>
  <c r="AC71" i="6" s="1"/>
  <c r="AC55" i="6"/>
  <c r="AC52" i="6"/>
  <c r="AC50" i="6" s="1"/>
  <c r="AD63" i="6"/>
  <c r="AC60" i="6"/>
  <c r="AC58" i="6" s="1"/>
  <c r="AB51" i="6"/>
  <c r="AC48" i="6"/>
  <c r="AC45" i="6"/>
  <c r="AC43" i="6" s="1"/>
  <c r="AC83" i="6" l="1"/>
  <c r="AC94" i="6" s="1"/>
  <c r="AC80" i="6"/>
  <c r="AC78" i="6" s="1"/>
  <c r="AA35" i="6"/>
  <c r="AA36" i="6"/>
  <c r="AC70" i="6"/>
  <c r="AB67" i="6"/>
  <c r="AD77" i="6"/>
  <c r="AC74" i="6"/>
  <c r="AC72" i="6" s="1"/>
  <c r="AD62" i="6"/>
  <c r="AD59" i="6"/>
  <c r="AD57" i="6" s="1"/>
  <c r="AD56" i="6"/>
  <c r="AC53" i="6"/>
  <c r="AC51" i="6" s="1"/>
  <c r="AD49" i="6"/>
  <c r="AC46" i="6"/>
  <c r="AD84" i="6" l="1"/>
  <c r="AC81" i="6"/>
  <c r="AC79" i="6" s="1"/>
  <c r="AC66" i="6"/>
  <c r="AC64" i="6" s="1"/>
  <c r="AC69" i="6"/>
  <c r="AC92" i="6" s="1"/>
  <c r="AC87" i="6"/>
  <c r="AA39" i="6"/>
  <c r="AB34" i="6"/>
  <c r="AB65" i="6"/>
  <c r="AB85" i="6" s="1"/>
  <c r="AB32" i="6" s="1"/>
  <c r="AB33" i="6" s="1"/>
  <c r="AB86" i="6"/>
  <c r="AB42" i="6"/>
  <c r="AB37" i="6" s="1"/>
  <c r="AD76" i="6"/>
  <c r="AD93" i="6" s="1"/>
  <c r="AD73" i="6"/>
  <c r="AD71" i="6" s="1"/>
  <c r="AC44" i="6"/>
  <c r="AD55" i="6"/>
  <c r="AD52" i="6"/>
  <c r="AD50" i="6" s="1"/>
  <c r="AE63" i="6"/>
  <c r="AD60" i="6"/>
  <c r="AD58" i="6" s="1"/>
  <c r="AD48" i="6"/>
  <c r="AD45" i="6"/>
  <c r="AD43" i="6" s="1"/>
  <c r="AD83" i="6" l="1"/>
  <c r="AD94" i="6" s="1"/>
  <c r="AD80" i="6"/>
  <c r="AD78" i="6" s="1"/>
  <c r="AB36" i="6"/>
  <c r="AB35" i="6"/>
  <c r="AC67" i="6"/>
  <c r="AC42" i="6" s="1"/>
  <c r="AC37" i="6" s="1"/>
  <c r="AD70" i="6"/>
  <c r="AE77" i="6"/>
  <c r="AD74" i="6"/>
  <c r="AD72" i="6" s="1"/>
  <c r="AE49" i="6"/>
  <c r="AD46" i="6"/>
  <c r="AD44" i="6" s="1"/>
  <c r="AE62" i="6"/>
  <c r="AE59" i="6"/>
  <c r="AE57" i="6" s="1"/>
  <c r="AE56" i="6"/>
  <c r="AD53" i="6"/>
  <c r="AE84" i="6" l="1"/>
  <c r="AD81" i="6"/>
  <c r="AD79" i="6" s="1"/>
  <c r="AB39" i="6"/>
  <c r="AC34" i="6"/>
  <c r="AD66" i="6"/>
  <c r="AD64" i="6" s="1"/>
  <c r="AD69" i="6"/>
  <c r="AD92" i="6" s="1"/>
  <c r="AD87" i="6"/>
  <c r="AC65" i="6"/>
  <c r="AC85" i="6" s="1"/>
  <c r="AC32" i="6" s="1"/>
  <c r="AC33" i="6" s="1"/>
  <c r="AC86" i="6"/>
  <c r="AE76" i="6"/>
  <c r="AE93" i="6" s="1"/>
  <c r="AE73" i="6"/>
  <c r="AE71" i="6" s="1"/>
  <c r="AD51" i="6"/>
  <c r="AE55" i="6"/>
  <c r="AE52" i="6"/>
  <c r="AE50" i="6" s="1"/>
  <c r="AF63" i="6"/>
  <c r="AE60" i="6"/>
  <c r="AE58" i="6" s="1"/>
  <c r="AE48" i="6"/>
  <c r="AE45" i="6"/>
  <c r="AE43" i="6" s="1"/>
  <c r="AE83" i="6" l="1"/>
  <c r="AE94" i="6" s="1"/>
  <c r="AE80" i="6"/>
  <c r="AE78" i="6" s="1"/>
  <c r="AE70" i="6"/>
  <c r="AD67" i="6"/>
  <c r="AC35" i="6"/>
  <c r="AC36" i="6"/>
  <c r="AF77" i="6"/>
  <c r="AE74" i="6"/>
  <c r="AE72" i="6" s="1"/>
  <c r="AF49" i="6"/>
  <c r="AE46" i="6"/>
  <c r="AF56" i="6"/>
  <c r="AE53" i="6"/>
  <c r="AE51" i="6" s="1"/>
  <c r="AF62" i="6"/>
  <c r="AF59" i="6"/>
  <c r="AF57" i="6" s="1"/>
  <c r="AE81" i="6" l="1"/>
  <c r="AE79" i="6" s="1"/>
  <c r="AF84" i="6"/>
  <c r="AC39" i="6"/>
  <c r="AD34" i="6"/>
  <c r="AD65" i="6"/>
  <c r="AD85" i="6" s="1"/>
  <c r="AD32" i="6" s="1"/>
  <c r="AD33" i="6" s="1"/>
  <c r="AD42" i="6"/>
  <c r="AD37" i="6" s="1"/>
  <c r="AD86" i="6"/>
  <c r="AE87" i="6"/>
  <c r="AE66" i="6"/>
  <c r="AE64" i="6" s="1"/>
  <c r="AE69" i="6"/>
  <c r="AE92" i="6" s="1"/>
  <c r="AF76" i="6"/>
  <c r="AF93" i="6" s="1"/>
  <c r="AF73" i="6"/>
  <c r="AF71" i="6" s="1"/>
  <c r="AF55" i="6"/>
  <c r="AF52" i="6"/>
  <c r="AF50" i="6" s="1"/>
  <c r="AE44" i="6"/>
  <c r="AF48" i="6"/>
  <c r="AF45" i="6"/>
  <c r="AF43" i="6" s="1"/>
  <c r="AG63" i="6"/>
  <c r="AF60" i="6"/>
  <c r="AF58" i="6" s="1"/>
  <c r="AF83" i="6" l="1"/>
  <c r="AF94" i="6" s="1"/>
  <c r="AF80" i="6"/>
  <c r="AF78" i="6" s="1"/>
  <c r="AE67" i="6"/>
  <c r="AF70" i="6"/>
  <c r="AD36" i="6"/>
  <c r="AD35" i="6"/>
  <c r="AG77" i="6"/>
  <c r="AF74" i="6"/>
  <c r="AF72" i="6" s="1"/>
  <c r="AG62" i="6"/>
  <c r="AG59" i="6"/>
  <c r="AG57" i="6" s="1"/>
  <c r="AG56" i="6"/>
  <c r="AF53" i="6"/>
  <c r="AF51" i="6" s="1"/>
  <c r="AG49" i="6"/>
  <c r="AF46" i="6"/>
  <c r="AG84" i="6" l="1"/>
  <c r="AF81" i="6"/>
  <c r="AF79" i="6" s="1"/>
  <c r="AD39" i="6"/>
  <c r="AE34" i="6"/>
  <c r="AF69" i="6"/>
  <c r="AF92" i="6" s="1"/>
  <c r="AF66" i="6"/>
  <c r="AF64" i="6" s="1"/>
  <c r="AF87" i="6"/>
  <c r="AE65" i="6"/>
  <c r="AE85" i="6" s="1"/>
  <c r="AE32" i="6" s="1"/>
  <c r="AE33" i="6" s="1"/>
  <c r="AE86" i="6"/>
  <c r="AE42" i="6"/>
  <c r="AE37" i="6" s="1"/>
  <c r="AG76" i="6"/>
  <c r="AG93" i="6" s="1"/>
  <c r="AG73" i="6"/>
  <c r="AG71" i="6" s="1"/>
  <c r="AG48" i="6"/>
  <c r="AG45" i="6"/>
  <c r="AG43" i="6" s="1"/>
  <c r="AF44" i="6"/>
  <c r="AG55" i="6"/>
  <c r="AG52" i="6"/>
  <c r="AG50" i="6" s="1"/>
  <c r="AH63" i="6"/>
  <c r="AG60" i="6"/>
  <c r="AG58" i="6" s="1"/>
  <c r="AG83" i="6" l="1"/>
  <c r="AG94" i="6" s="1"/>
  <c r="AG80" i="6"/>
  <c r="AG78" i="6" s="1"/>
  <c r="AE36" i="6"/>
  <c r="AE35" i="6"/>
  <c r="AG70" i="6"/>
  <c r="AF67" i="6"/>
  <c r="AF42" i="6" s="1"/>
  <c r="AF37" i="6" s="1"/>
  <c r="AH77" i="6"/>
  <c r="AG74" i="6"/>
  <c r="AG72" i="6" s="1"/>
  <c r="AH62" i="6"/>
  <c r="AH59" i="6"/>
  <c r="AH57" i="6" s="1"/>
  <c r="AH56" i="6"/>
  <c r="AG53" i="6"/>
  <c r="AH49" i="6"/>
  <c r="AG46" i="6"/>
  <c r="AH84" i="6" l="1"/>
  <c r="AG81" i="6"/>
  <c r="AG79" i="6" s="1"/>
  <c r="AG69" i="6"/>
  <c r="AG92" i="6" s="1"/>
  <c r="AG87" i="6"/>
  <c r="AG66" i="6"/>
  <c r="AG64" i="6" s="1"/>
  <c r="AF65" i="6"/>
  <c r="AF85" i="6" s="1"/>
  <c r="AF32" i="6" s="1"/>
  <c r="AF33" i="6" s="1"/>
  <c r="AF86" i="6"/>
  <c r="AE39" i="6"/>
  <c r="AF34" i="6"/>
  <c r="AH76" i="6"/>
  <c r="AH93" i="6" s="1"/>
  <c r="AH73" i="6"/>
  <c r="AH71" i="6" s="1"/>
  <c r="AG44" i="6"/>
  <c r="AH55" i="6"/>
  <c r="AH52" i="6"/>
  <c r="AH50" i="6" s="1"/>
  <c r="AG51" i="6"/>
  <c r="AI63" i="6"/>
  <c r="AH60" i="6"/>
  <c r="AH58" i="6" s="1"/>
  <c r="AH48" i="6"/>
  <c r="AH45" i="6"/>
  <c r="AH43" i="6" s="1"/>
  <c r="AH83" i="6" l="1"/>
  <c r="AH94" i="6" s="1"/>
  <c r="AH80" i="6"/>
  <c r="AH78" i="6" s="1"/>
  <c r="AH70" i="6"/>
  <c r="AG67" i="6"/>
  <c r="AF35" i="6"/>
  <c r="AF36" i="6"/>
  <c r="AI77" i="6"/>
  <c r="AH74" i="6"/>
  <c r="AH72" i="6" s="1"/>
  <c r="AI49" i="6"/>
  <c r="AH46" i="6"/>
  <c r="AI62" i="6"/>
  <c r="AI59" i="6"/>
  <c r="AI57" i="6" s="1"/>
  <c r="AI56" i="6"/>
  <c r="AH53" i="6"/>
  <c r="AH81" i="6" l="1"/>
  <c r="AH79" i="6" s="1"/>
  <c r="AI84" i="6"/>
  <c r="AF39" i="6"/>
  <c r="AG34" i="6"/>
  <c r="AG65" i="6"/>
  <c r="AG85" i="6" s="1"/>
  <c r="AG32" i="6" s="1"/>
  <c r="AG33" i="6" s="1"/>
  <c r="AG42" i="6"/>
  <c r="AG37" i="6" s="1"/>
  <c r="AG86" i="6"/>
  <c r="AH69" i="6"/>
  <c r="AH92" i="6" s="1"/>
  <c r="AH66" i="6"/>
  <c r="AH64" i="6" s="1"/>
  <c r="AH87" i="6"/>
  <c r="AI76" i="6"/>
  <c r="AI93" i="6" s="1"/>
  <c r="AI73" i="6"/>
  <c r="AI71" i="6" s="1"/>
  <c r="AI55" i="6"/>
  <c r="AI52" i="6"/>
  <c r="AI50" i="6" s="1"/>
  <c r="AI48" i="6"/>
  <c r="AI45" i="6"/>
  <c r="AI43" i="6" s="1"/>
  <c r="AH51" i="6"/>
  <c r="AH44" i="6"/>
  <c r="AJ63" i="6"/>
  <c r="AI60" i="6"/>
  <c r="AI58" i="6" s="1"/>
  <c r="AI83" i="6" l="1"/>
  <c r="AI94" i="6" s="1"/>
  <c r="AI80" i="6"/>
  <c r="AI78" i="6" s="1"/>
  <c r="AG36" i="6"/>
  <c r="AG39" i="6" s="1"/>
  <c r="AG35" i="6"/>
  <c r="AI70" i="6"/>
  <c r="AH67" i="6"/>
  <c r="AJ77" i="6"/>
  <c r="AI74" i="6"/>
  <c r="AI72" i="6" s="1"/>
  <c r="AJ62" i="6"/>
  <c r="AJ59" i="6"/>
  <c r="AJ57" i="6" s="1"/>
  <c r="AJ49" i="6"/>
  <c r="AI46" i="6"/>
  <c r="AJ56" i="6"/>
  <c r="AI53" i="6"/>
  <c r="AI51" i="6" s="1"/>
  <c r="AJ84" i="6" l="1"/>
  <c r="AI81" i="6"/>
  <c r="AI79" i="6" s="1"/>
  <c r="AH34" i="6"/>
  <c r="AH65" i="6"/>
  <c r="AH85" i="6" s="1"/>
  <c r="AH32" i="6" s="1"/>
  <c r="AH33" i="6" s="1"/>
  <c r="AH36" i="6" s="1"/>
  <c r="AH86" i="6"/>
  <c r="AI69" i="6"/>
  <c r="AI92" i="6" s="1"/>
  <c r="AI66" i="6"/>
  <c r="AI64" i="6" s="1"/>
  <c r="AI87" i="6"/>
  <c r="AH42" i="6"/>
  <c r="AH37" i="6" s="1"/>
  <c r="AJ76" i="6"/>
  <c r="AJ93" i="6" s="1"/>
  <c r="AJ73" i="6"/>
  <c r="AJ71" i="6" s="1"/>
  <c r="AJ55" i="6"/>
  <c r="AJ52" i="6"/>
  <c r="AJ50" i="6" s="1"/>
  <c r="AJ48" i="6"/>
  <c r="AJ45" i="6"/>
  <c r="AJ43" i="6" s="1"/>
  <c r="AK63" i="6"/>
  <c r="AJ60" i="6"/>
  <c r="AJ58" i="6" s="1"/>
  <c r="AI44" i="6"/>
  <c r="AH35" i="6" l="1"/>
  <c r="AJ83" i="6"/>
  <c r="AJ94" i="6" s="1"/>
  <c r="AJ80" i="6"/>
  <c r="AJ78" i="6" s="1"/>
  <c r="AI67" i="6"/>
  <c r="AJ70" i="6"/>
  <c r="AK77" i="6"/>
  <c r="AJ74" i="6"/>
  <c r="AJ72" i="6" s="1"/>
  <c r="AH39" i="6"/>
  <c r="AI34" i="6"/>
  <c r="AK62" i="6"/>
  <c r="AK59" i="6"/>
  <c r="AK57" i="6" s="1"/>
  <c r="AK49" i="6"/>
  <c r="AJ46" i="6"/>
  <c r="AK56" i="6"/>
  <c r="AJ53" i="6"/>
  <c r="AK84" i="6" l="1"/>
  <c r="AJ81" i="6"/>
  <c r="AJ79" i="6" s="1"/>
  <c r="AJ66" i="6"/>
  <c r="AJ64" i="6" s="1"/>
  <c r="AJ69" i="6"/>
  <c r="AJ92" i="6" s="1"/>
  <c r="AJ87" i="6"/>
  <c r="AI65" i="6"/>
  <c r="AI85" i="6" s="1"/>
  <c r="AI32" i="6" s="1"/>
  <c r="AI33" i="6" s="1"/>
  <c r="AI35" i="6" s="1"/>
  <c r="AI42" i="6"/>
  <c r="AI37" i="6" s="1"/>
  <c r="AI86" i="6"/>
  <c r="AK76" i="6"/>
  <c r="AK93" i="6" s="1"/>
  <c r="AK73" i="6"/>
  <c r="AK71" i="6" s="1"/>
  <c r="AL63" i="6"/>
  <c r="AK60" i="6"/>
  <c r="AK58" i="6" s="1"/>
  <c r="AJ51" i="6"/>
  <c r="AK48" i="6"/>
  <c r="AK45" i="6"/>
  <c r="AK43" i="6" s="1"/>
  <c r="AK55" i="6"/>
  <c r="AK52" i="6"/>
  <c r="AK50" i="6" s="1"/>
  <c r="AJ44" i="6"/>
  <c r="AK80" i="6" l="1"/>
  <c r="AK78" i="6" s="1"/>
  <c r="AK83" i="6"/>
  <c r="AK94" i="6" s="1"/>
  <c r="AI36" i="6"/>
  <c r="AJ67" i="6"/>
  <c r="AK70" i="6"/>
  <c r="AL77" i="6"/>
  <c r="AK74" i="6"/>
  <c r="AK72" i="6" s="1"/>
  <c r="AL56" i="6"/>
  <c r="AK53" i="6"/>
  <c r="AL49" i="6"/>
  <c r="AK46" i="6"/>
  <c r="AL62" i="6"/>
  <c r="AL59" i="6"/>
  <c r="AL57" i="6" s="1"/>
  <c r="AL84" i="6" l="1"/>
  <c r="AK81" i="6"/>
  <c r="AK79" i="6" s="1"/>
  <c r="AK69" i="6"/>
  <c r="AK92" i="6" s="1"/>
  <c r="AK87" i="6"/>
  <c r="AK66" i="6"/>
  <c r="AK64" i="6" s="1"/>
  <c r="AJ65" i="6"/>
  <c r="AJ85" i="6" s="1"/>
  <c r="AJ32" i="6" s="1"/>
  <c r="AJ33" i="6" s="1"/>
  <c r="AJ86" i="6"/>
  <c r="AJ42" i="6"/>
  <c r="AJ37" i="6" s="1"/>
  <c r="AI39" i="6"/>
  <c r="AJ34" i="6"/>
  <c r="AL76" i="6"/>
  <c r="AL93" i="6" s="1"/>
  <c r="AL73" i="6"/>
  <c r="AL71" i="6" s="1"/>
  <c r="AM63" i="6"/>
  <c r="AL60" i="6"/>
  <c r="AL58" i="6" s="1"/>
  <c r="AK44" i="6"/>
  <c r="AL48" i="6"/>
  <c r="AL45" i="6"/>
  <c r="AL43" i="6" s="1"/>
  <c r="AL55" i="6"/>
  <c r="AL52" i="6"/>
  <c r="AL50" i="6" s="1"/>
  <c r="AK51" i="6"/>
  <c r="AL83" i="6" l="1"/>
  <c r="AL94" i="6" s="1"/>
  <c r="AL80" i="6"/>
  <c r="AL78" i="6" s="1"/>
  <c r="AJ36" i="6"/>
  <c r="AK34" i="6" s="1"/>
  <c r="AL70" i="6"/>
  <c r="AK67" i="6"/>
  <c r="AJ35" i="6"/>
  <c r="AM77" i="6"/>
  <c r="AL74" i="6"/>
  <c r="AL72" i="6" s="1"/>
  <c r="AM56" i="6"/>
  <c r="AL53" i="6"/>
  <c r="AL51" i="6" s="1"/>
  <c r="AM62" i="6"/>
  <c r="AM59" i="6"/>
  <c r="AM57" i="6" s="1"/>
  <c r="AM49" i="6"/>
  <c r="AL46" i="6"/>
  <c r="AJ39" i="6" l="1"/>
  <c r="AM84" i="6"/>
  <c r="AL81" i="6"/>
  <c r="AL79" i="6" s="1"/>
  <c r="AK65" i="6"/>
  <c r="AK85" i="6" s="1"/>
  <c r="AK32" i="6" s="1"/>
  <c r="AK33" i="6" s="1"/>
  <c r="AK36" i="6" s="1"/>
  <c r="AK86" i="6"/>
  <c r="AK42" i="6"/>
  <c r="AK37" i="6" s="1"/>
  <c r="AL87" i="6"/>
  <c r="AL69" i="6"/>
  <c r="AL92" i="6" s="1"/>
  <c r="AL66" i="6"/>
  <c r="AL64" i="6" s="1"/>
  <c r="AM76" i="6"/>
  <c r="AM93" i="6" s="1"/>
  <c r="AM73" i="6"/>
  <c r="AM71" i="6" s="1"/>
  <c r="AL44" i="6"/>
  <c r="AN63" i="6"/>
  <c r="AM60" i="6"/>
  <c r="AM58" i="6" s="1"/>
  <c r="AM55" i="6"/>
  <c r="AM52" i="6"/>
  <c r="AM50" i="6" s="1"/>
  <c r="AM48" i="6"/>
  <c r="AM45" i="6"/>
  <c r="AM43" i="6" s="1"/>
  <c r="AM83" i="6" l="1"/>
  <c r="AM94" i="6" s="1"/>
  <c r="AM80" i="6"/>
  <c r="AM78" i="6" s="1"/>
  <c r="AK35" i="6"/>
  <c r="AL67" i="6"/>
  <c r="AM70" i="6"/>
  <c r="AL42" i="6"/>
  <c r="AL37" i="6" s="1"/>
  <c r="AN77" i="6"/>
  <c r="AM74" i="6"/>
  <c r="AM72" i="6" s="1"/>
  <c r="AN49" i="6"/>
  <c r="AM46" i="6"/>
  <c r="AN62" i="6"/>
  <c r="AN59" i="6"/>
  <c r="AN57" i="6" s="1"/>
  <c r="AK39" i="6"/>
  <c r="AL34" i="6"/>
  <c r="AN56" i="6"/>
  <c r="AM53" i="6"/>
  <c r="AM51" i="6" s="1"/>
  <c r="AN84" i="6" l="1"/>
  <c r="AM81" i="6"/>
  <c r="AM79" i="6" s="1"/>
  <c r="AM69" i="6"/>
  <c r="AM92" i="6" s="1"/>
  <c r="AM87" i="6"/>
  <c r="AM66" i="6"/>
  <c r="AM64" i="6" s="1"/>
  <c r="AL65" i="6"/>
  <c r="AL85" i="6" s="1"/>
  <c r="AL32" i="6" s="1"/>
  <c r="AL33" i="6" s="1"/>
  <c r="AL36" i="6" s="1"/>
  <c r="AL39" i="6" s="1"/>
  <c r="AL86" i="6"/>
  <c r="AN76" i="6"/>
  <c r="AN93" i="6" s="1"/>
  <c r="AN73" i="6"/>
  <c r="AN71" i="6" s="1"/>
  <c r="AM44" i="6"/>
  <c r="AN48" i="6"/>
  <c r="AN45" i="6"/>
  <c r="AN43" i="6" s="1"/>
  <c r="AN55" i="6"/>
  <c r="AN52" i="6"/>
  <c r="AN50" i="6" s="1"/>
  <c r="AO63" i="6"/>
  <c r="AN60" i="6"/>
  <c r="AN58" i="6" s="1"/>
  <c r="AN83" i="6" l="1"/>
  <c r="AN94" i="6" s="1"/>
  <c r="AN80" i="6"/>
  <c r="AN78" i="6" s="1"/>
  <c r="AL35" i="6"/>
  <c r="AM67" i="6"/>
  <c r="AN70" i="6"/>
  <c r="AM34" i="6"/>
  <c r="AO77" i="6"/>
  <c r="AN74" i="6"/>
  <c r="AN72" i="6" s="1"/>
  <c r="AO49" i="6"/>
  <c r="AN46" i="6"/>
  <c r="AO62" i="6"/>
  <c r="AO59" i="6"/>
  <c r="AO57" i="6" s="1"/>
  <c r="AO56" i="6"/>
  <c r="AN53" i="6"/>
  <c r="AO84" i="6" l="1"/>
  <c r="AN81" i="6"/>
  <c r="AN79" i="6" s="1"/>
  <c r="AN87" i="6"/>
  <c r="AN69" i="6"/>
  <c r="AN92" i="6" s="1"/>
  <c r="AN66" i="6"/>
  <c r="AN64" i="6" s="1"/>
  <c r="AM65" i="6"/>
  <c r="AM85" i="6" s="1"/>
  <c r="AM32" i="6" s="1"/>
  <c r="AM33" i="6" s="1"/>
  <c r="AM42" i="6"/>
  <c r="AM37" i="6" s="1"/>
  <c r="AM86" i="6"/>
  <c r="AO76" i="6"/>
  <c r="AO93" i="6" s="1"/>
  <c r="AO73" i="6"/>
  <c r="AO71" i="6" s="1"/>
  <c r="AO55" i="6"/>
  <c r="AO52" i="6"/>
  <c r="AO50" i="6" s="1"/>
  <c r="AP63" i="6"/>
  <c r="AO60" i="6"/>
  <c r="AO58" i="6" s="1"/>
  <c r="AN44" i="6"/>
  <c r="AN51" i="6"/>
  <c r="AO48" i="6"/>
  <c r="AO45" i="6"/>
  <c r="AO43" i="6" s="1"/>
  <c r="AO83" i="6" l="1"/>
  <c r="AO94" i="6" s="1"/>
  <c r="AO80" i="6"/>
  <c r="AO78" i="6" s="1"/>
  <c r="AO70" i="6"/>
  <c r="AN67" i="6"/>
  <c r="AM36" i="6"/>
  <c r="AM35" i="6"/>
  <c r="AP77" i="6"/>
  <c r="AO74" i="6"/>
  <c r="AO72" i="6" s="1"/>
  <c r="AP56" i="6"/>
  <c r="AO53" i="6"/>
  <c r="AO51" i="6" s="1"/>
  <c r="AP49" i="6"/>
  <c r="AO46" i="6"/>
  <c r="AP62" i="6"/>
  <c r="AP59" i="6"/>
  <c r="AP57" i="6" s="1"/>
  <c r="AP84" i="6" l="1"/>
  <c r="AO81" i="6"/>
  <c r="AO79" i="6" s="1"/>
  <c r="AN34" i="6"/>
  <c r="AM39" i="6"/>
  <c r="AN65" i="6"/>
  <c r="AN85" i="6" s="1"/>
  <c r="AN32" i="6" s="1"/>
  <c r="AN33" i="6" s="1"/>
  <c r="AN86" i="6"/>
  <c r="AN42" i="6"/>
  <c r="AN37" i="6" s="1"/>
  <c r="AO69" i="6"/>
  <c r="AO92" i="6" s="1"/>
  <c r="AO87" i="6"/>
  <c r="AO66" i="6"/>
  <c r="AO64" i="6" s="1"/>
  <c r="AP76" i="6"/>
  <c r="AP93" i="6" s="1"/>
  <c r="AP73" i="6"/>
  <c r="AP71" i="6" s="1"/>
  <c r="AQ63" i="6"/>
  <c r="AP60" i="6"/>
  <c r="AP58" i="6" s="1"/>
  <c r="AP55" i="6"/>
  <c r="AP52" i="6"/>
  <c r="AP50" i="6" s="1"/>
  <c r="AO44" i="6"/>
  <c r="AP48" i="6"/>
  <c r="AP45" i="6"/>
  <c r="AP43" i="6" s="1"/>
  <c r="AP83" i="6" l="1"/>
  <c r="AP94" i="6" s="1"/>
  <c r="AP80" i="6"/>
  <c r="AP78" i="6" s="1"/>
  <c r="AN36" i="6"/>
  <c r="AO34" i="6" s="1"/>
  <c r="AN35" i="6"/>
  <c r="AP70" i="6"/>
  <c r="AO67" i="6"/>
  <c r="AQ77" i="6"/>
  <c r="AP74" i="6"/>
  <c r="AP72" i="6" s="1"/>
  <c r="AQ49" i="6"/>
  <c r="AP46" i="6"/>
  <c r="AN39" i="6"/>
  <c r="AQ62" i="6"/>
  <c r="AQ59" i="6"/>
  <c r="AQ57" i="6" s="1"/>
  <c r="AQ56" i="6"/>
  <c r="AP53" i="6"/>
  <c r="AP81" i="6" l="1"/>
  <c r="AP79" i="6" s="1"/>
  <c r="AQ84" i="6"/>
  <c r="AO65" i="6"/>
  <c r="AO85" i="6" s="1"/>
  <c r="AO32" i="6" s="1"/>
  <c r="AO33" i="6" s="1"/>
  <c r="AO35" i="6" s="1"/>
  <c r="AO86" i="6"/>
  <c r="AO42" i="6"/>
  <c r="AO37" i="6" s="1"/>
  <c r="AP66" i="6"/>
  <c r="AP64" i="6" s="1"/>
  <c r="AP69" i="6"/>
  <c r="AP92" i="6" s="1"/>
  <c r="AP87" i="6"/>
  <c r="AQ76" i="6"/>
  <c r="AQ93" i="6" s="1"/>
  <c r="AQ73" i="6"/>
  <c r="AQ71" i="6" s="1"/>
  <c r="AP51" i="6"/>
  <c r="AQ48" i="6"/>
  <c r="AQ45" i="6"/>
  <c r="AQ43" i="6" s="1"/>
  <c r="AQ55" i="6"/>
  <c r="AQ52" i="6"/>
  <c r="AQ50" i="6" s="1"/>
  <c r="AQ60" i="6"/>
  <c r="AQ58" i="6" s="1"/>
  <c r="AP44" i="6"/>
  <c r="AQ83" i="6" l="1"/>
  <c r="AQ94" i="6" s="1"/>
  <c r="AQ80" i="6"/>
  <c r="AQ78" i="6" s="1"/>
  <c r="AQ81" i="6" s="1"/>
  <c r="AQ79" i="6" s="1"/>
  <c r="AO36" i="6"/>
  <c r="AP34" i="6" s="1"/>
  <c r="AO39" i="6"/>
  <c r="AQ70" i="6"/>
  <c r="AP67" i="6"/>
  <c r="AQ74" i="6"/>
  <c r="AQ72" i="6" s="1"/>
  <c r="AQ53" i="6"/>
  <c r="AQ46" i="6"/>
  <c r="AP65" i="6" l="1"/>
  <c r="AP85" i="6" s="1"/>
  <c r="AP32" i="6" s="1"/>
  <c r="AP33" i="6" s="1"/>
  <c r="AP35" i="6" s="1"/>
  <c r="AP42" i="6"/>
  <c r="AP37" i="6" s="1"/>
  <c r="AP86" i="6"/>
  <c r="AQ69" i="6"/>
  <c r="AQ92" i="6" s="1"/>
  <c r="AQ87" i="6"/>
  <c r="AQ66" i="6"/>
  <c r="AQ64" i="6" s="1"/>
  <c r="AQ67" i="6" s="1"/>
  <c r="AQ65" i="6" s="1"/>
  <c r="AQ44" i="6"/>
  <c r="AQ51" i="6"/>
  <c r="AQ86" i="6" l="1"/>
  <c r="AP36" i="6"/>
  <c r="AQ34" i="6" s="1"/>
  <c r="AP39" i="6"/>
  <c r="AQ42" i="6"/>
  <c r="AQ37" i="6" s="1"/>
  <c r="AQ85" i="6"/>
  <c r="AQ32" i="6" s="1"/>
  <c r="AQ33" i="6" s="1"/>
  <c r="AQ36" i="6" l="1"/>
  <c r="AQ39" i="6" s="1"/>
  <c r="D97" i="6" s="1"/>
  <c r="E128" i="5" s="1"/>
  <c r="AQ35" i="6"/>
</calcChain>
</file>

<file path=xl/comments1.xml><?xml version="1.0" encoding="utf-8"?>
<comments xmlns="http://schemas.openxmlformats.org/spreadsheetml/2006/main">
  <authors>
    <author>Autor</author>
  </authors>
  <commentList>
    <comment ref="E124" authorId="0" shapeId="0">
      <text>
        <r>
          <rPr>
            <b/>
            <sz val="26"/>
            <color indexed="81"/>
            <rFont val="Arial"/>
            <family val="2"/>
          </rPr>
          <t xml:space="preserve">
gemäß Internet-
seite der L-Bank</t>
        </r>
      </text>
    </comment>
  </commentList>
</comments>
</file>

<file path=xl/sharedStrings.xml><?xml version="1.0" encoding="utf-8"?>
<sst xmlns="http://schemas.openxmlformats.org/spreadsheetml/2006/main" count="314" uniqueCount="137">
  <si>
    <t>Jahr der Fertigstellung der geplanten Investition:</t>
  </si>
  <si>
    <t>Wohnfläche:</t>
  </si>
  <si>
    <t>Anzahl Wohneinheiten:</t>
  </si>
  <si>
    <t>Anzahl Garagen:</t>
  </si>
  <si>
    <t>Kontrollsumme (Verprobung Kapitaleinsatz entspricht Investitionskosten):</t>
  </si>
  <si>
    <t>Darlehenssumme</t>
  </si>
  <si>
    <t>anfängliche Tilgung</t>
  </si>
  <si>
    <t>Zinssatz Anfangsfinanzierung</t>
  </si>
  <si>
    <t>Zinssatz Anschlussfinanzierung</t>
  </si>
  <si>
    <t>Tilgungsfreie Jahre</t>
  </si>
  <si>
    <t>prognostizierte relative Steigerung pro Jahr:</t>
  </si>
  <si>
    <t>für die Jahre 1 bis 5 nach Fertigstellung</t>
  </si>
  <si>
    <t>für die Jahre 6 bis 10 nach Fertigstellung</t>
  </si>
  <si>
    <t>für die Jahre 11 bis 15 nach Fertigstellung</t>
  </si>
  <si>
    <t>für die Jahre 16 bis 25 nach Fertigstellung</t>
  </si>
  <si>
    <t>Garagenmiete pro Einheit pro Monat (nach Investition in das Objekt):</t>
  </si>
  <si>
    <t xml:space="preserve">jährlicher Erbbauzins für das Grundstück </t>
  </si>
  <si>
    <t>jährliche Instandhaltungskosten (Garagen) pro Einheit</t>
  </si>
  <si>
    <t>Verwaltungskosten (Garagen) pro Einheit pro Jahr (IST):</t>
  </si>
  <si>
    <t>Mietausfallwagnis prognostiziert:</t>
  </si>
  <si>
    <t>Bodenfläche</t>
  </si>
  <si>
    <t>Anzahl WE</t>
  </si>
  <si>
    <t>Wohnfläche</t>
  </si>
  <si>
    <t>Garagen</t>
  </si>
  <si>
    <t>Gesamtkosten</t>
  </si>
  <si>
    <t>Zeit</t>
  </si>
  <si>
    <t>Jahr</t>
  </si>
  <si>
    <t>A. Investition</t>
  </si>
  <si>
    <t>€/m²</t>
  </si>
  <si>
    <t>Miete je Garage monatl. je Einheit</t>
  </si>
  <si>
    <t>Bodenwert freifinanziert</t>
  </si>
  <si>
    <t>€/Einheit</t>
  </si>
  <si>
    <t>Verwaltungsk. Garagen jährl. je Einheit</t>
  </si>
  <si>
    <t>Instandhaltung Garagen jährl. je Einheit</t>
  </si>
  <si>
    <t>€</t>
  </si>
  <si>
    <t xml:space="preserve">Nettokaltmiete </t>
  </si>
  <si>
    <t>Erbbauzins</t>
  </si>
  <si>
    <t>Verwaltungskosten</t>
  </si>
  <si>
    <t>Instandhaltungskosten</t>
  </si>
  <si>
    <t>Mietausfallwagnis</t>
  </si>
  <si>
    <t>Reinertrag</t>
  </si>
  <si>
    <t>Finanzierungszinsen + Tilgung</t>
  </si>
  <si>
    <t>Überschuss/Fehlbetrag</t>
  </si>
  <si>
    <t>Habenzinsen / Kontokorrentzinsen</t>
  </si>
  <si>
    <t>Überschuss + Zinsen jährlich</t>
  </si>
  <si>
    <t>Überschuss + Zinsen
kumuliert</t>
  </si>
  <si>
    <t>Darlehenrestschuld</t>
  </si>
  <si>
    <t>Endvermögen Investition</t>
  </si>
  <si>
    <t>Darlehensrestschuld gesamt</t>
  </si>
  <si>
    <t>Tilgung</t>
  </si>
  <si>
    <t>Tilgung konkret</t>
  </si>
  <si>
    <t>Zinssatz</t>
  </si>
  <si>
    <t>Zinssatz konkret</t>
  </si>
  <si>
    <t>Zinsaufwand</t>
  </si>
  <si>
    <t>Tilgung gesamt</t>
  </si>
  <si>
    <t>Finanzierungszinsaufwand gesamt</t>
  </si>
  <si>
    <t>Habenzinssatz</t>
  </si>
  <si>
    <t>Kontokorrentzinssatz</t>
  </si>
  <si>
    <t>Finanzierungszinssatz Darlehen I</t>
  </si>
  <si>
    <t>Finanzierungszinssatz Darlehen II</t>
  </si>
  <si>
    <t>Finanzierungszinssatz Darlehen III</t>
  </si>
  <si>
    <t>nachrichtlich:</t>
  </si>
  <si>
    <t>zzgl. 100 Basispunkte</t>
  </si>
  <si>
    <t>Bodenwert unbebaut freifinanziert</t>
  </si>
  <si>
    <t>Eigenkapitalanteil an Modernisierung:</t>
  </si>
  <si>
    <t>Fremdkapitalanteil an Modernisierung:</t>
  </si>
  <si>
    <t>Modernisierungskosten</t>
  </si>
  <si>
    <t>Eigenkapital (Modernisierung)</t>
  </si>
  <si>
    <t>Eigenkapital (Wert unsaniert)</t>
  </si>
  <si>
    <t>Wert unsanierter Immobilie</t>
  </si>
  <si>
    <t>Darlehen II</t>
  </si>
  <si>
    <t>Modernisierungskosten:</t>
  </si>
  <si>
    <t>durchschnittliche jährliche Verzinsung des Eigenkapitals über 40 Jahre</t>
  </si>
  <si>
    <t>Darlehen III</t>
  </si>
  <si>
    <t xml:space="preserve">Miete Wohnen monatl. je m² </t>
  </si>
  <si>
    <t>Bodenwertsteigerung</t>
  </si>
  <si>
    <t>Adresse des Investitionsobjektes:</t>
  </si>
  <si>
    <t>Instandhaltung (Wohnen) jährl. je m²</t>
  </si>
  <si>
    <t>Verwaltungsk. (Wohnen) jährl. je Einheit</t>
  </si>
  <si>
    <t>Verwaltungskosten (Wohnen) pro Einheit pro Jahr (nach Investition in das Objekt):</t>
  </si>
  <si>
    <t>Referenzzinssatz</t>
  </si>
  <si>
    <t xml:space="preserve">Darlehenssumme </t>
  </si>
  <si>
    <t>Förderbetrag</t>
  </si>
  <si>
    <t>Tilgungszuschüsse mindern Restvaluta nach wie vielen Jahren?</t>
  </si>
  <si>
    <t>Gesamtkosten:</t>
  </si>
  <si>
    <t>Zuschüsse Dritter (Einmalzahlungen)</t>
  </si>
  <si>
    <t>Nominalbetrag der Darlehenssumme</t>
  </si>
  <si>
    <t>Restvaluta der Darlehenssumme</t>
  </si>
  <si>
    <t>derzeitiger Zinssatz</t>
  </si>
  <si>
    <t>verbleibende Zinsbindungsdauer</t>
  </si>
  <si>
    <t>Eigenkapitalanteil am Wert der unsanierten Immobilie:</t>
  </si>
  <si>
    <t>Fremdkapitalanteil am Wert der unsanierten Immobilie:</t>
  </si>
  <si>
    <t>Fremdkapital (Modernisierung)</t>
  </si>
  <si>
    <t>Fremdkapital (Wert unsaniert)</t>
  </si>
  <si>
    <t>insgesamt</t>
  </si>
  <si>
    <t>Alt-Darlehen I, das bereits vor der Modernisierungsmaßnahme besteht</t>
  </si>
  <si>
    <t>Alt-Darlehen I Stand 31.12.</t>
  </si>
  <si>
    <t>Neu-Darlehen II Stand 31.12.</t>
  </si>
  <si>
    <t>Neu.Darlehen III Stand 31.12.</t>
  </si>
  <si>
    <t>Alt-Darlehen II, das bereits vor der Modernisierungsmaßnahme besteht</t>
  </si>
  <si>
    <t>Alt-Darlehen III, das bereits vor der Modernisierungsmaßnahme besteht</t>
  </si>
  <si>
    <t>Alt-Darlehen II Stand 31.12.</t>
  </si>
  <si>
    <t>Alt-Darlehen III Stand 31.12.</t>
  </si>
  <si>
    <t>Annuität (ohne Tilgungszuschuss)</t>
  </si>
  <si>
    <t>Annuität gesamt (ohne Tilgungszuschuss)</t>
  </si>
  <si>
    <t>Wert des Bodens in unbebautem Zustand:</t>
  </si>
  <si>
    <t>Wert der unsanierten Immobilie:</t>
  </si>
  <si>
    <t>Sollmiete jährlich vor Sanierung:</t>
  </si>
  <si>
    <t>Baujahr:</t>
  </si>
  <si>
    <t>Annuität</t>
  </si>
  <si>
    <t xml:space="preserve">Annuität </t>
  </si>
  <si>
    <t>Tilgung konkret (mit Tilgungszuschuss)</t>
  </si>
  <si>
    <t>Neu-Darlehen I (Landeswohnraumförderung)  Stand 31.12.</t>
  </si>
  <si>
    <t>Bewirtschaftungskosten in % zur Sollmiete:</t>
  </si>
  <si>
    <t>wirtschaftliche Restnutzungsdauer vor Sanierung:</t>
  </si>
  <si>
    <t>Zuschüsse (ohne Tilgungsz.)</t>
  </si>
  <si>
    <t>Zuschüsse für Modernisierung (ohne Tilgungszuschüsse):</t>
  </si>
  <si>
    <t>Kontrollsumme (Restvaluta der Altdarlehen gesamt, Verprobung mit Fremdkapital s.o.):</t>
  </si>
  <si>
    <t>Kontrollsumme (Neu-Darlehen gesamt, Verprobung mit Fremdkapital s.o.):</t>
  </si>
  <si>
    <t>Wohnungsmiete nach Sanierung nettokalt pro m² monatlich (preisfrei):</t>
  </si>
  <si>
    <t>Darlehensnehmer:</t>
  </si>
  <si>
    <t>Datum:</t>
  </si>
  <si>
    <t>Ort, Datum</t>
  </si>
  <si>
    <t>Unterschrift, Firmenstempel</t>
  </si>
  <si>
    <t>Zinsfestschreibung Anfangsfinanzierung</t>
  </si>
  <si>
    <t xml:space="preserve"> </t>
  </si>
  <si>
    <t xml:space="preserve">(Nur die blau markierten Felder sind auszufüllen) </t>
  </si>
  <si>
    <t>Liegenschaftszinssatz (ggf. bei Kommune erfragen):</t>
  </si>
  <si>
    <t>anteilig auf die geförderten Wohnungen entfallende Bodenfläche:</t>
  </si>
  <si>
    <t>Tilgungszuschüsse KfW entsprechend Angebot der KfW in %</t>
  </si>
  <si>
    <t>Kalkulationsschema für (förder-)objektbezogene Wirtschaftlichkeitsberechnung</t>
  </si>
  <si>
    <t>Wir bestätigen die Richtigkeit und Vollständigkeit der vorstehend gemachten Angaben. Es ist uns bekannt, dass die vorstehenden Angaben subventionserhebliche Tatsachen im Sinne von § 264 Strafgesetzbuch (Subventionsbetrug) sind.</t>
  </si>
  <si>
    <t>Vergleichszinssatz 40 Jahre</t>
  </si>
  <si>
    <t>anfängliche Tilgung (LZ 10 Jahre: 12,500% / 20 Jahre: 5,335% / 30 Jahre: 3,335%)</t>
  </si>
  <si>
    <t>Eingabeblatt für die sozial orientierte Modernisierungsförderung im Mietwohnungsbestand gemäß der VwV-Wohnungsbau BW 2020/2021</t>
  </si>
  <si>
    <t>Förderprogramm Wohnungsbau BW</t>
  </si>
  <si>
    <t>jährliche Instandhaltungskosten nach Sanierung (Preisverhältnisse 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</si>
</sst>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#,##0&quot; m²&quot;"/>
    <numFmt numFmtId="165" formatCode="#,##0&quot; Jahre&quot;"/>
    <numFmt numFmtId="166" formatCode="#,##0&quot; € &quot;"/>
    <numFmt numFmtId="167" formatCode="#,##0&quot; €/m² Wohnfläche &quot;"/>
    <numFmt numFmtId="168" formatCode="0.0%"/>
    <numFmt numFmtId="169" formatCode="#,##0.00&quot; €/m² &quot;"/>
    <numFmt numFmtId="170" formatCode="#,##0.00&quot; €/Einheit &quot;"/>
    <numFmt numFmtId="171" formatCode="#,##0.00&quot; €/Platz &quot;"/>
    <numFmt numFmtId="172" formatCode="#,##0.00\ &quot;€&quot;"/>
    <numFmt numFmtId="173" formatCode="#,##0&quot;€ &quot;"/>
    <numFmt numFmtId="174" formatCode="0.0%&quot; Steigerung&quot;"/>
    <numFmt numFmtId="175" formatCode="_-* #,##0.00\ [$€-1]_-;\-* #,##0.00\ [$€-1]_-;_-* &quot;-&quot;??\ [$€-1]_-"/>
    <numFmt numFmtId="176" formatCode="_-* #,##0.00\ &quot;DM&quot;_-;\-* #,##0.00\ &quot;DM&quot;_-;_-* &quot;-&quot;??\ &quot;DM&quot;_-;_-@_-"/>
    <numFmt numFmtId="177" formatCode="#,##0&quot; €/Wohneinheit &quot;"/>
    <numFmt numFmtId="178" formatCode="0.000%"/>
    <numFmt numFmtId="179" formatCode="#,##0.00&quot; m²&quot;"/>
    <numFmt numFmtId="180" formatCode="#,##0&quot; Jahren&quot;"/>
    <numFmt numFmtId="181" formatCode="0.0&quot;faches der Sollmiete&quot;"/>
    <numFmt numFmtId="182" formatCode="#,##0.00&quot; € &quot;"/>
    <numFmt numFmtId="183" formatCode="#,##0.00&quot;% des Darlehens&quot;"/>
    <numFmt numFmtId="184" formatCode="#,##0.00&quot; €/m² Boden&quot;"/>
  </numFmts>
  <fonts count="32">
    <font>
      <sz val="10"/>
      <name val="Frutiger 45 Light"/>
      <family val="2"/>
    </font>
    <font>
      <sz val="10"/>
      <name val="Frutiger 45 Light"/>
      <family val="2"/>
    </font>
    <font>
      <b/>
      <sz val="22"/>
      <name val="Frutiger 45 Light"/>
      <family val="2"/>
    </font>
    <font>
      <sz val="11"/>
      <name val="Frutiger 45 Light"/>
      <family val="2"/>
    </font>
    <font>
      <b/>
      <u/>
      <sz val="10"/>
      <name val="Frutiger 45 Light"/>
      <family val="2"/>
    </font>
    <font>
      <b/>
      <sz val="10"/>
      <name val="Frutiger 45 Light"/>
      <family val="2"/>
    </font>
    <font>
      <b/>
      <sz val="10"/>
      <color indexed="10"/>
      <name val="Frutiger 45 Light"/>
      <family val="2"/>
    </font>
    <font>
      <b/>
      <sz val="12"/>
      <name val="Frutiger 45 Light"/>
      <family val="2"/>
    </font>
    <font>
      <sz val="10"/>
      <color indexed="9"/>
      <name val="Frutiger 45 Light"/>
      <family val="2"/>
    </font>
    <font>
      <b/>
      <u/>
      <sz val="10"/>
      <color indexed="10"/>
      <name val="Frutiger 45 Light"/>
      <family val="2"/>
    </font>
    <font>
      <b/>
      <sz val="10"/>
      <color indexed="12"/>
      <name val="Frutiger 45 Light"/>
      <family val="2"/>
    </font>
    <font>
      <sz val="10"/>
      <name val="Arial"/>
      <family val="2"/>
    </font>
    <font>
      <b/>
      <sz val="22"/>
      <color indexed="12"/>
      <name val="Frutiger 45 Light"/>
      <family val="2"/>
    </font>
    <font>
      <sz val="30"/>
      <name val="Arial"/>
      <family val="2"/>
    </font>
    <font>
      <b/>
      <u/>
      <sz val="30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sz val="34"/>
      <name val="Arial"/>
      <family val="2"/>
    </font>
    <font>
      <b/>
      <u/>
      <sz val="34"/>
      <name val="Arial"/>
      <family val="2"/>
    </font>
    <font>
      <b/>
      <u/>
      <sz val="40"/>
      <name val="Arial"/>
      <family val="2"/>
    </font>
    <font>
      <b/>
      <sz val="44"/>
      <name val="Arial"/>
      <family val="2"/>
    </font>
    <font>
      <sz val="40"/>
      <name val="Arial"/>
      <family val="2"/>
    </font>
    <font>
      <u/>
      <sz val="34"/>
      <name val="Arial"/>
      <family val="2"/>
    </font>
    <font>
      <b/>
      <sz val="60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b/>
      <sz val="26"/>
      <color indexed="8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29" fillId="0" borderId="0"/>
    <xf numFmtId="0" fontId="3" fillId="0" borderId="0"/>
    <xf numFmtId="176" fontId="11" fillId="0" borderId="0" applyFont="0" applyFill="0" applyBorder="0" applyAlignment="0" applyProtection="0"/>
  </cellStyleXfs>
  <cellXfs count="269">
    <xf numFmtId="0" fontId="0" fillId="0" borderId="0" xfId="0"/>
    <xf numFmtId="0" fontId="18" fillId="2" borderId="1" xfId="0" applyFont="1" applyFill="1" applyBorder="1" applyProtection="1">
      <protection locked="0"/>
    </xf>
    <xf numFmtId="179" fontId="18" fillId="2" borderId="1" xfId="5" applyNumberFormat="1" applyFont="1" applyFill="1" applyBorder="1" applyProtection="1">
      <protection locked="0"/>
    </xf>
    <xf numFmtId="165" fontId="18" fillId="2" borderId="1" xfId="0" applyNumberFormat="1" applyFont="1" applyFill="1" applyBorder="1" applyProtection="1">
      <protection locked="0"/>
    </xf>
    <xf numFmtId="178" fontId="18" fillId="2" borderId="1" xfId="5" applyNumberFormat="1" applyFont="1" applyFill="1" applyBorder="1" applyProtection="1">
      <protection locked="0"/>
    </xf>
    <xf numFmtId="169" fontId="18" fillId="2" borderId="1" xfId="5" applyNumberFormat="1" applyFont="1" applyFill="1" applyBorder="1" applyProtection="1">
      <protection locked="0"/>
    </xf>
    <xf numFmtId="172" fontId="18" fillId="2" borderId="1" xfId="5" applyNumberFormat="1" applyFont="1" applyFill="1" applyBorder="1" applyProtection="1">
      <protection locked="0"/>
    </xf>
    <xf numFmtId="14" fontId="18" fillId="2" borderId="2" xfId="5" applyNumberFormat="1" applyFont="1" applyFill="1" applyBorder="1" applyProtection="1">
      <protection locked="0"/>
    </xf>
    <xf numFmtId="182" fontId="18" fillId="2" borderId="1" xfId="5" applyNumberFormat="1" applyFont="1" applyFill="1" applyBorder="1" applyProtection="1">
      <protection locked="0"/>
    </xf>
    <xf numFmtId="182" fontId="18" fillId="2" borderId="3" xfId="5" applyNumberFormat="1" applyFont="1" applyFill="1" applyBorder="1" applyProtection="1">
      <protection locked="0"/>
    </xf>
    <xf numFmtId="183" fontId="18" fillId="2" borderId="1" xfId="5" applyNumberFormat="1" applyFont="1" applyFill="1" applyBorder="1" applyProtection="1">
      <protection locked="0"/>
    </xf>
    <xf numFmtId="181" fontId="18" fillId="0" borderId="0" xfId="0" applyNumberFormat="1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25" fillId="0" borderId="0" xfId="5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27" fillId="0" borderId="0" xfId="5" applyFont="1" applyFill="1" applyBorder="1" applyAlignment="1" applyProtection="1">
      <alignment wrapText="1"/>
      <protection hidden="1"/>
    </xf>
    <xf numFmtId="0" fontId="13" fillId="0" borderId="0" xfId="5" applyFont="1" applyBorder="1" applyProtection="1">
      <protection hidden="1"/>
    </xf>
    <xf numFmtId="0" fontId="13" fillId="0" borderId="0" xfId="5" applyFont="1" applyFill="1" applyBorder="1" applyProtection="1">
      <protection hidden="1"/>
    </xf>
    <xf numFmtId="0" fontId="16" fillId="0" borderId="0" xfId="5" applyFont="1" applyFill="1" applyBorder="1" applyProtection="1">
      <protection hidden="1"/>
    </xf>
    <xf numFmtId="0" fontId="14" fillId="0" borderId="0" xfId="5" applyFont="1" applyFill="1" applyBorder="1" applyProtection="1">
      <protection hidden="1"/>
    </xf>
    <xf numFmtId="0" fontId="13" fillId="0" borderId="0" xfId="0" applyFont="1" applyBorder="1" applyProtection="1">
      <protection hidden="1"/>
    </xf>
    <xf numFmtId="0" fontId="18" fillId="0" borderId="0" xfId="5" applyFont="1" applyFill="1" applyBorder="1" applyProtection="1">
      <protection hidden="1"/>
    </xf>
    <xf numFmtId="0" fontId="21" fillId="0" borderId="0" xfId="5" applyFont="1" applyFill="1" applyBorder="1" applyProtection="1">
      <protection hidden="1"/>
    </xf>
    <xf numFmtId="0" fontId="23" fillId="0" borderId="0" xfId="5" applyFont="1" applyFill="1" applyBorder="1" applyProtection="1">
      <protection hidden="1"/>
    </xf>
    <xf numFmtId="0" fontId="23" fillId="3" borderId="0" xfId="5" applyFont="1" applyFill="1" applyBorder="1" applyAlignment="1" applyProtection="1">
      <alignment horizontal="right"/>
      <protection hidden="1"/>
    </xf>
    <xf numFmtId="0" fontId="23" fillId="0" borderId="0" xfId="5" applyFont="1" applyFill="1" applyBorder="1" applyAlignment="1" applyProtection="1">
      <alignment horizontal="right"/>
      <protection hidden="1"/>
    </xf>
    <xf numFmtId="0" fontId="24" fillId="0" borderId="0" xfId="5" applyFont="1" applyFill="1" applyBorder="1" applyProtection="1">
      <protection hidden="1"/>
    </xf>
    <xf numFmtId="0" fontId="20" fillId="0" borderId="0" xfId="5" applyFont="1" applyFill="1" applyBorder="1" applyProtection="1">
      <protection hidden="1"/>
    </xf>
    <xf numFmtId="0" fontId="18" fillId="3" borderId="0" xfId="5" applyFont="1" applyFill="1" applyBorder="1" applyAlignment="1" applyProtection="1">
      <alignment horizontal="right"/>
      <protection hidden="1"/>
    </xf>
    <xf numFmtId="0" fontId="18" fillId="0" borderId="0" xfId="0" applyFont="1" applyBorder="1" applyProtection="1">
      <protection hidden="1"/>
    </xf>
    <xf numFmtId="0" fontId="18" fillId="2" borderId="0" xfId="5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18" fillId="0" borderId="5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18" fillId="0" borderId="7" xfId="0" applyFont="1" applyBorder="1" applyProtection="1">
      <protection hidden="1"/>
    </xf>
    <xf numFmtId="0" fontId="18" fillId="0" borderId="8" xfId="0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8" fillId="0" borderId="10" xfId="0" applyFont="1" applyFill="1" applyBorder="1" applyProtection="1">
      <protection hidden="1"/>
    </xf>
    <xf numFmtId="0" fontId="18" fillId="0" borderId="2" xfId="0" applyFont="1" applyBorder="1" applyProtection="1">
      <protection hidden="1"/>
    </xf>
    <xf numFmtId="0" fontId="18" fillId="0" borderId="5" xfId="0" applyFont="1" applyFill="1" applyBorder="1" applyProtection="1">
      <protection hidden="1"/>
    </xf>
    <xf numFmtId="0" fontId="18" fillId="0" borderId="8" xfId="0" applyFont="1" applyFill="1" applyBorder="1" applyProtection="1">
      <protection hidden="1"/>
    </xf>
    <xf numFmtId="0" fontId="18" fillId="0" borderId="10" xfId="0" applyFont="1" applyBorder="1" applyProtection="1">
      <protection hidden="1"/>
    </xf>
    <xf numFmtId="166" fontId="18" fillId="0" borderId="1" xfId="5" applyNumberFormat="1" applyFont="1" applyFill="1" applyBorder="1" applyProtection="1">
      <protection hidden="1"/>
    </xf>
    <xf numFmtId="167" fontId="18" fillId="0" borderId="0" xfId="5" applyNumberFormat="1" applyFont="1" applyFill="1" applyBorder="1" applyProtection="1">
      <protection hidden="1"/>
    </xf>
    <xf numFmtId="182" fontId="18" fillId="0" borderId="11" xfId="5" applyNumberFormat="1" applyFont="1" applyFill="1" applyBorder="1" applyProtection="1">
      <protection hidden="1"/>
    </xf>
    <xf numFmtId="177" fontId="18" fillId="0" borderId="2" xfId="5" applyNumberFormat="1" applyFont="1" applyFill="1" applyBorder="1" applyProtection="1">
      <protection hidden="1"/>
    </xf>
    <xf numFmtId="167" fontId="18" fillId="0" borderId="12" xfId="5" applyNumberFormat="1" applyFont="1" applyFill="1" applyBorder="1" applyProtection="1">
      <protection hidden="1"/>
    </xf>
    <xf numFmtId="0" fontId="18" fillId="0" borderId="13" xfId="0" applyFont="1" applyBorder="1" applyProtection="1">
      <protection hidden="1"/>
    </xf>
    <xf numFmtId="0" fontId="18" fillId="0" borderId="4" xfId="0" applyFont="1" applyBorder="1" applyProtection="1">
      <protection hidden="1"/>
    </xf>
    <xf numFmtId="9" fontId="18" fillId="0" borderId="4" xfId="2" applyFont="1" applyFill="1" applyBorder="1" applyProtection="1">
      <protection hidden="1"/>
    </xf>
    <xf numFmtId="167" fontId="18" fillId="0" borderId="14" xfId="5" applyNumberFormat="1" applyFont="1" applyFill="1" applyBorder="1" applyProtection="1">
      <protection hidden="1"/>
    </xf>
    <xf numFmtId="182" fontId="18" fillId="0" borderId="3" xfId="5" applyNumberFormat="1" applyFont="1" applyFill="1" applyBorder="1" applyProtection="1">
      <protection hidden="1"/>
    </xf>
    <xf numFmtId="167" fontId="18" fillId="0" borderId="6" xfId="0" applyNumberFormat="1" applyFont="1" applyBorder="1" applyProtection="1">
      <protection hidden="1"/>
    </xf>
    <xf numFmtId="9" fontId="18" fillId="0" borderId="7" xfId="2" applyFont="1" applyFill="1" applyBorder="1" applyProtection="1">
      <protection hidden="1"/>
    </xf>
    <xf numFmtId="182" fontId="18" fillId="0" borderId="1" xfId="5" applyNumberFormat="1" applyFont="1" applyFill="1" applyBorder="1" applyProtection="1">
      <protection hidden="1"/>
    </xf>
    <xf numFmtId="167" fontId="18" fillId="0" borderId="4" xfId="0" applyNumberFormat="1" applyFont="1" applyBorder="1" applyProtection="1">
      <protection hidden="1"/>
    </xf>
    <xf numFmtId="9" fontId="18" fillId="0" borderId="14" xfId="2" applyFont="1" applyFill="1" applyBorder="1" applyProtection="1">
      <protection hidden="1"/>
    </xf>
    <xf numFmtId="167" fontId="18" fillId="0" borderId="0" xfId="0" applyNumberFormat="1" applyFont="1" applyBorder="1" applyProtection="1">
      <protection hidden="1"/>
    </xf>
    <xf numFmtId="9" fontId="18" fillId="0" borderId="9" xfId="2" applyFont="1" applyFill="1" applyBorder="1" applyProtection="1">
      <protection hidden="1"/>
    </xf>
    <xf numFmtId="167" fontId="18" fillId="0" borderId="4" xfId="5" applyNumberFormat="1" applyFont="1" applyFill="1" applyBorder="1" applyProtection="1">
      <protection hidden="1"/>
    </xf>
    <xf numFmtId="182" fontId="18" fillId="0" borderId="14" xfId="5" applyNumberFormat="1" applyFont="1" applyFill="1" applyBorder="1" applyProtection="1">
      <protection hidden="1"/>
    </xf>
    <xf numFmtId="0" fontId="18" fillId="4" borderId="5" xfId="0" applyFont="1" applyFill="1" applyBorder="1" applyProtection="1">
      <protection hidden="1"/>
    </xf>
    <xf numFmtId="0" fontId="18" fillId="4" borderId="6" xfId="0" applyFont="1" applyFill="1" applyBorder="1" applyProtection="1">
      <protection hidden="1"/>
    </xf>
    <xf numFmtId="0" fontId="18" fillId="4" borderId="7" xfId="0" applyFont="1" applyFill="1" applyBorder="1" applyProtection="1">
      <protection hidden="1"/>
    </xf>
    <xf numFmtId="178" fontId="18" fillId="0" borderId="1" xfId="5" applyNumberFormat="1" applyFont="1" applyFill="1" applyBorder="1" applyProtection="1">
      <protection hidden="1"/>
    </xf>
    <xf numFmtId="0" fontId="18" fillId="0" borderId="14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165" fontId="18" fillId="0" borderId="0" xfId="0" applyNumberFormat="1" applyFont="1" applyFill="1" applyBorder="1" applyProtection="1">
      <protection hidden="1"/>
    </xf>
    <xf numFmtId="0" fontId="18" fillId="0" borderId="9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18" fillId="0" borderId="12" xfId="0" applyFont="1" applyBorder="1" applyProtection="1">
      <protection hidden="1"/>
    </xf>
    <xf numFmtId="166" fontId="18" fillId="0" borderId="9" xfId="5" applyNumberFormat="1" applyFont="1" applyFill="1" applyBorder="1" applyProtection="1">
      <protection hidden="1"/>
    </xf>
    <xf numFmtId="0" fontId="18" fillId="4" borderId="10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177" fontId="18" fillId="4" borderId="2" xfId="5" applyNumberFormat="1" applyFont="1" applyFill="1" applyBorder="1" applyAlignment="1" applyProtection="1">
      <alignment horizontal="right"/>
      <protection hidden="1"/>
    </xf>
    <xf numFmtId="177" fontId="18" fillId="4" borderId="1" xfId="5" applyNumberFormat="1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0" fontId="18" fillId="0" borderId="0" xfId="0" applyFont="1" applyBorder="1" applyAlignment="1" applyProtection="1">
      <alignment horizontal="right"/>
      <protection hidden="1"/>
    </xf>
    <xf numFmtId="165" fontId="18" fillId="0" borderId="1" xfId="0" applyNumberFormat="1" applyFont="1" applyFill="1" applyBorder="1" applyProtection="1">
      <protection hidden="1"/>
    </xf>
    <xf numFmtId="0" fontId="18" fillId="0" borderId="13" xfId="0" applyFont="1" applyFill="1" applyBorder="1" applyProtection="1">
      <protection hidden="1"/>
    </xf>
    <xf numFmtId="180" fontId="18" fillId="0" borderId="1" xfId="0" applyNumberFormat="1" applyFont="1" applyFill="1" applyBorder="1" applyProtection="1">
      <protection hidden="1"/>
    </xf>
    <xf numFmtId="0" fontId="18" fillId="0" borderId="11" xfId="0" applyFont="1" applyBorder="1" applyProtection="1">
      <protection hidden="1"/>
    </xf>
    <xf numFmtId="178" fontId="18" fillId="3" borderId="3" xfId="5" applyNumberFormat="1" applyFont="1" applyFill="1" applyBorder="1" applyProtection="1">
      <protection hidden="1"/>
    </xf>
    <xf numFmtId="0" fontId="18" fillId="4" borderId="13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14" xfId="0" applyFont="1" applyFill="1" applyBorder="1" applyProtection="1">
      <protection hidden="1"/>
    </xf>
    <xf numFmtId="167" fontId="18" fillId="0" borderId="0" xfId="0" applyNumberFormat="1" applyFont="1" applyFill="1" applyBorder="1" applyProtection="1">
      <protection hidden="1"/>
    </xf>
    <xf numFmtId="166" fontId="18" fillId="0" borderId="0" xfId="5" applyNumberFormat="1" applyFont="1" applyFill="1" applyBorder="1" applyProtection="1">
      <protection hidden="1"/>
    </xf>
    <xf numFmtId="178" fontId="18" fillId="0" borderId="0" xfId="0" applyNumberFormat="1" applyFont="1" applyBorder="1" applyProtection="1">
      <protection hidden="1"/>
    </xf>
    <xf numFmtId="0" fontId="18" fillId="0" borderId="5" xfId="5" applyFont="1" applyBorder="1" applyProtection="1">
      <protection hidden="1"/>
    </xf>
    <xf numFmtId="0" fontId="18" fillId="0" borderId="6" xfId="5" applyFont="1" applyBorder="1" applyProtection="1">
      <protection hidden="1"/>
    </xf>
    <xf numFmtId="0" fontId="18" fillId="0" borderId="7" xfId="5" applyFont="1" applyBorder="1" applyProtection="1">
      <protection hidden="1"/>
    </xf>
    <xf numFmtId="0" fontId="19" fillId="0" borderId="8" xfId="5" applyFont="1" applyBorder="1" applyAlignment="1" applyProtection="1">
      <alignment horizontal="left" indent="2"/>
      <protection hidden="1"/>
    </xf>
    <xf numFmtId="0" fontId="19" fillId="0" borderId="0" xfId="5" applyFont="1" applyBorder="1" applyAlignment="1" applyProtection="1">
      <alignment horizontal="left" indent="2"/>
      <protection hidden="1"/>
    </xf>
    <xf numFmtId="10" fontId="19" fillId="3" borderId="1" xfId="5" applyNumberFormat="1" applyFont="1" applyFill="1" applyBorder="1" applyProtection="1">
      <protection hidden="1"/>
    </xf>
    <xf numFmtId="2" fontId="19" fillId="0" borderId="9" xfId="5" applyNumberFormat="1" applyFont="1" applyFill="1" applyBorder="1" applyProtection="1">
      <protection hidden="1"/>
    </xf>
    <xf numFmtId="168" fontId="19" fillId="0" borderId="9" xfId="5" applyNumberFormat="1" applyFont="1" applyFill="1" applyBorder="1" applyProtection="1">
      <protection hidden="1"/>
    </xf>
    <xf numFmtId="0" fontId="18" fillId="0" borderId="8" xfId="5" applyFont="1" applyBorder="1" applyProtection="1">
      <protection hidden="1"/>
    </xf>
    <xf numFmtId="16" fontId="18" fillId="0" borderId="0" xfId="5" applyNumberFormat="1" applyFont="1" applyBorder="1" applyProtection="1">
      <protection hidden="1"/>
    </xf>
    <xf numFmtId="169" fontId="18" fillId="3" borderId="1" xfId="5" applyNumberFormat="1" applyFont="1" applyFill="1" applyBorder="1" applyProtection="1">
      <protection hidden="1"/>
    </xf>
    <xf numFmtId="0" fontId="18" fillId="0" borderId="0" xfId="5" applyFont="1" applyBorder="1" applyProtection="1">
      <protection hidden="1"/>
    </xf>
    <xf numFmtId="168" fontId="19" fillId="3" borderId="1" xfId="5" applyNumberFormat="1" applyFont="1" applyFill="1" applyBorder="1" applyProtection="1">
      <protection hidden="1"/>
    </xf>
    <xf numFmtId="170" fontId="18" fillId="3" borderId="1" xfId="5" applyNumberFormat="1" applyFont="1" applyFill="1" applyBorder="1" applyProtection="1">
      <protection hidden="1"/>
    </xf>
    <xf numFmtId="0" fontId="19" fillId="0" borderId="8" xfId="5" applyFont="1" applyFill="1" applyBorder="1" applyAlignment="1" applyProtection="1">
      <alignment horizontal="left" indent="2"/>
      <protection hidden="1"/>
    </xf>
    <xf numFmtId="0" fontId="19" fillId="0" borderId="0" xfId="5" applyFont="1" applyFill="1" applyBorder="1" applyAlignment="1" applyProtection="1">
      <alignment horizontal="left" indent="2"/>
      <protection hidden="1"/>
    </xf>
    <xf numFmtId="171" fontId="18" fillId="3" borderId="1" xfId="5" applyNumberFormat="1" applyFont="1" applyFill="1" applyBorder="1" applyProtection="1">
      <protection hidden="1"/>
    </xf>
    <xf numFmtId="168" fontId="19" fillId="3" borderId="9" xfId="5" applyNumberFormat="1" applyFont="1" applyFill="1" applyBorder="1" applyProtection="1">
      <protection hidden="1"/>
    </xf>
    <xf numFmtId="0" fontId="19" fillId="0" borderId="9" xfId="5" applyFont="1" applyBorder="1" applyAlignment="1" applyProtection="1">
      <alignment horizontal="left" indent="2"/>
      <protection hidden="1"/>
    </xf>
    <xf numFmtId="168" fontId="19" fillId="3" borderId="6" xfId="5" applyNumberFormat="1" applyFont="1" applyFill="1" applyBorder="1" applyProtection="1">
      <protection hidden="1"/>
    </xf>
    <xf numFmtId="0" fontId="15" fillId="0" borderId="8" xfId="0" applyFont="1" applyBorder="1" applyProtection="1">
      <protection hidden="1"/>
    </xf>
    <xf numFmtId="0" fontId="15" fillId="0" borderId="9" xfId="0" applyFont="1" applyBorder="1" applyProtection="1">
      <protection hidden="1"/>
    </xf>
    <xf numFmtId="0" fontId="18" fillId="4" borderId="10" xfId="5" applyFont="1" applyFill="1" applyBorder="1" applyProtection="1">
      <protection hidden="1"/>
    </xf>
    <xf numFmtId="0" fontId="18" fillId="4" borderId="2" xfId="5" applyFont="1" applyFill="1" applyBorder="1" applyProtection="1">
      <protection hidden="1"/>
    </xf>
    <xf numFmtId="0" fontId="12" fillId="0" borderId="0" xfId="5" applyFont="1" applyFill="1" applyBorder="1" applyProtection="1">
      <protection hidden="1"/>
    </xf>
    <xf numFmtId="10" fontId="18" fillId="4" borderId="2" xfId="5" applyNumberFormat="1" applyFont="1" applyFill="1" applyBorder="1" applyProtection="1">
      <protection hidden="1"/>
    </xf>
    <xf numFmtId="178" fontId="18" fillId="4" borderId="1" xfId="2" applyNumberFormat="1" applyFont="1" applyFill="1" applyBorder="1" applyProtection="1">
      <protection hidden="1"/>
    </xf>
    <xf numFmtId="3" fontId="19" fillId="4" borderId="2" xfId="5" applyNumberFormat="1" applyFont="1" applyFill="1" applyBorder="1" applyProtection="1">
      <protection hidden="1"/>
    </xf>
    <xf numFmtId="178" fontId="18" fillId="5" borderId="15" xfId="2" applyNumberFormat="1" applyFont="1" applyFill="1" applyBorder="1" applyProtection="1">
      <protection hidden="1"/>
    </xf>
    <xf numFmtId="0" fontId="18" fillId="6" borderId="10" xfId="5" applyFont="1" applyFill="1" applyBorder="1" applyProtection="1">
      <protection hidden="1"/>
    </xf>
    <xf numFmtId="0" fontId="18" fillId="6" borderId="2" xfId="0" applyFont="1" applyFill="1" applyBorder="1" applyProtection="1">
      <protection hidden="1"/>
    </xf>
    <xf numFmtId="178" fontId="18" fillId="6" borderId="1" xfId="2" applyNumberFormat="1" applyFont="1" applyFill="1" applyBorder="1" applyProtection="1">
      <protection hidden="1"/>
    </xf>
    <xf numFmtId="0" fontId="17" fillId="0" borderId="13" xfId="0" applyFont="1" applyBorder="1" applyProtection="1">
      <protection hidden="1"/>
    </xf>
    <xf numFmtId="0" fontId="17" fillId="0" borderId="4" xfId="0" applyFont="1" applyBorder="1" applyProtection="1">
      <protection hidden="1"/>
    </xf>
    <xf numFmtId="0" fontId="17" fillId="0" borderId="14" xfId="0" applyFont="1" applyBorder="1" applyProtection="1">
      <protection hidden="1"/>
    </xf>
    <xf numFmtId="0" fontId="17" fillId="0" borderId="0" xfId="0" applyFont="1" applyProtection="1">
      <protection hidden="1"/>
    </xf>
    <xf numFmtId="0" fontId="22" fillId="0" borderId="0" xfId="0" applyFont="1" applyFill="1" applyProtection="1">
      <protection hidden="1"/>
    </xf>
    <xf numFmtId="0" fontId="22" fillId="0" borderId="16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1" fillId="0" borderId="17" xfId="5" applyFont="1" applyBorder="1" applyProtection="1">
      <protection hidden="1"/>
    </xf>
    <xf numFmtId="0" fontId="4" fillId="0" borderId="17" xfId="5" applyFont="1" applyFill="1" applyBorder="1" applyProtection="1">
      <protection hidden="1"/>
    </xf>
    <xf numFmtId="0" fontId="1" fillId="0" borderId="18" xfId="5" applyFont="1" applyFill="1" applyBorder="1" applyProtection="1">
      <protection hidden="1"/>
    </xf>
    <xf numFmtId="0" fontId="5" fillId="0" borderId="18" xfId="5" applyFont="1" applyFill="1" applyBorder="1" applyProtection="1">
      <protection hidden="1"/>
    </xf>
    <xf numFmtId="0" fontId="1" fillId="0" borderId="18" xfId="5" applyFont="1" applyBorder="1" applyProtection="1">
      <protection hidden="1"/>
    </xf>
    <xf numFmtId="0" fontId="4" fillId="0" borderId="18" xfId="5" applyFont="1" applyFill="1" applyBorder="1" applyProtection="1">
      <protection hidden="1"/>
    </xf>
    <xf numFmtId="0" fontId="6" fillId="0" borderId="18" xfId="5" applyFont="1" applyFill="1" applyBorder="1" applyProtection="1">
      <protection hidden="1"/>
    </xf>
    <xf numFmtId="0" fontId="1" fillId="0" borderId="6" xfId="5" applyFont="1" applyBorder="1" applyProtection="1">
      <protection hidden="1"/>
    </xf>
    <xf numFmtId="0" fontId="1" fillId="0" borderId="0" xfId="5" applyFont="1" applyBorder="1" applyProtection="1">
      <protection hidden="1"/>
    </xf>
    <xf numFmtId="0" fontId="1" fillId="0" borderId="19" xfId="5" applyFont="1" applyBorder="1" applyProtection="1">
      <protection hidden="1"/>
    </xf>
    <xf numFmtId="0" fontId="5" fillId="0" borderId="19" xfId="5" applyFont="1" applyFill="1" applyBorder="1" applyProtection="1">
      <protection hidden="1"/>
    </xf>
    <xf numFmtId="0" fontId="1" fillId="0" borderId="0" xfId="5" applyFont="1" applyFill="1" applyBorder="1" applyProtection="1">
      <protection hidden="1"/>
    </xf>
    <xf numFmtId="0" fontId="5" fillId="0" borderId="0" xfId="5" applyFont="1" applyFill="1" applyBorder="1" applyProtection="1">
      <protection hidden="1"/>
    </xf>
    <xf numFmtId="0" fontId="1" fillId="0" borderId="0" xfId="5" applyFont="1" applyProtection="1">
      <protection hidden="1"/>
    </xf>
    <xf numFmtId="0" fontId="5" fillId="0" borderId="5" xfId="5" applyFont="1" applyFill="1" applyBorder="1" applyProtection="1">
      <protection hidden="1"/>
    </xf>
    <xf numFmtId="166" fontId="5" fillId="0" borderId="6" xfId="5" applyNumberFormat="1" applyFont="1" applyFill="1" applyBorder="1" applyProtection="1">
      <protection hidden="1"/>
    </xf>
    <xf numFmtId="0" fontId="5" fillId="0" borderId="5" xfId="5" applyFont="1" applyFill="1" applyBorder="1" applyAlignment="1" applyProtection="1">
      <alignment horizontal="left"/>
      <protection hidden="1"/>
    </xf>
    <xf numFmtId="166" fontId="5" fillId="0" borderId="7" xfId="5" applyNumberFormat="1" applyFont="1" applyFill="1" applyBorder="1" applyProtection="1">
      <protection hidden="1"/>
    </xf>
    <xf numFmtId="0" fontId="5" fillId="0" borderId="20" xfId="5" applyFont="1" applyFill="1" applyBorder="1" applyProtection="1">
      <protection hidden="1"/>
    </xf>
    <xf numFmtId="0" fontId="1" fillId="0" borderId="20" xfId="5" applyFont="1" applyFill="1" applyBorder="1" applyProtection="1">
      <protection hidden="1"/>
    </xf>
    <xf numFmtId="164" fontId="5" fillId="3" borderId="21" xfId="5" applyNumberFormat="1" applyFont="1" applyFill="1" applyBorder="1" applyProtection="1">
      <protection hidden="1"/>
    </xf>
    <xf numFmtId="0" fontId="5" fillId="0" borderId="8" xfId="5" applyFont="1" applyFill="1" applyBorder="1" applyProtection="1">
      <protection hidden="1"/>
    </xf>
    <xf numFmtId="166" fontId="5" fillId="0" borderId="0" xfId="5" applyNumberFormat="1" applyFont="1" applyFill="1" applyBorder="1" applyProtection="1">
      <protection hidden="1"/>
    </xf>
    <xf numFmtId="0" fontId="5" fillId="0" borderId="13" xfId="5" applyFont="1" applyFill="1" applyBorder="1" applyAlignment="1" applyProtection="1">
      <alignment horizontal="left"/>
      <protection hidden="1"/>
    </xf>
    <xf numFmtId="0" fontId="1" fillId="0" borderId="4" xfId="5" applyFont="1" applyBorder="1" applyProtection="1">
      <protection hidden="1"/>
    </xf>
    <xf numFmtId="166" fontId="5" fillId="0" borderId="9" xfId="5" applyNumberFormat="1" applyFont="1" applyFill="1" applyBorder="1" applyProtection="1">
      <protection hidden="1"/>
    </xf>
    <xf numFmtId="0" fontId="5" fillId="0" borderId="6" xfId="5" applyFont="1" applyFill="1" applyBorder="1" applyProtection="1">
      <protection hidden="1"/>
    </xf>
    <xf numFmtId="0" fontId="1" fillId="0" borderId="6" xfId="5" applyFont="1" applyFill="1" applyBorder="1" applyProtection="1">
      <protection hidden="1"/>
    </xf>
    <xf numFmtId="0" fontId="5" fillId="3" borderId="22" xfId="5" applyFont="1" applyFill="1" applyBorder="1" applyProtection="1">
      <protection hidden="1"/>
    </xf>
    <xf numFmtId="0" fontId="1" fillId="0" borderId="8" xfId="5" applyFont="1" applyBorder="1" applyProtection="1">
      <protection hidden="1"/>
    </xf>
    <xf numFmtId="0" fontId="5" fillId="0" borderId="8" xfId="5" applyFont="1" applyFill="1" applyBorder="1" applyAlignment="1" applyProtection="1">
      <alignment horizontal="left"/>
      <protection hidden="1"/>
    </xf>
    <xf numFmtId="179" fontId="5" fillId="3" borderId="23" xfId="5" applyNumberFormat="1" applyFont="1" applyFill="1" applyBorder="1" applyProtection="1">
      <protection hidden="1"/>
    </xf>
    <xf numFmtId="0" fontId="5" fillId="0" borderId="16" xfId="5" applyFont="1" applyFill="1" applyBorder="1" applyProtection="1">
      <protection hidden="1"/>
    </xf>
    <xf numFmtId="0" fontId="1" fillId="0" borderId="16" xfId="5" applyFont="1" applyFill="1" applyBorder="1" applyProtection="1">
      <protection hidden="1"/>
    </xf>
    <xf numFmtId="1" fontId="5" fillId="3" borderId="24" xfId="5" applyNumberFormat="1" applyFont="1" applyFill="1" applyBorder="1" applyProtection="1">
      <protection hidden="1"/>
    </xf>
    <xf numFmtId="3" fontId="5" fillId="0" borderId="0" xfId="5" applyNumberFormat="1" applyFont="1" applyFill="1" applyBorder="1" applyAlignment="1" applyProtection="1">
      <alignment wrapText="1"/>
      <protection hidden="1"/>
    </xf>
    <xf numFmtId="0" fontId="5" fillId="0" borderId="10" xfId="5" applyFont="1" applyBorder="1" applyProtection="1">
      <protection hidden="1"/>
    </xf>
    <xf numFmtId="0" fontId="1" fillId="0" borderId="2" xfId="5" applyFont="1" applyBorder="1" applyProtection="1">
      <protection hidden="1"/>
    </xf>
    <xf numFmtId="166" fontId="5" fillId="0" borderId="14" xfId="5" applyNumberFormat="1" applyFont="1" applyFill="1" applyBorder="1" applyProtection="1">
      <protection hidden="1"/>
    </xf>
    <xf numFmtId="166" fontId="5" fillId="0" borderId="4" xfId="5" applyNumberFormat="1" applyFont="1" applyFill="1" applyBorder="1" applyProtection="1">
      <protection hidden="1"/>
    </xf>
    <xf numFmtId="0" fontId="5" fillId="0" borderId="13" xfId="5" applyFont="1" applyFill="1" applyBorder="1" applyProtection="1">
      <protection hidden="1"/>
    </xf>
    <xf numFmtId="173" fontId="5" fillId="0" borderId="0" xfId="5" applyNumberFormat="1" applyFont="1" applyFill="1" applyBorder="1" applyProtection="1">
      <protection hidden="1"/>
    </xf>
    <xf numFmtId="0" fontId="5" fillId="0" borderId="25" xfId="5" applyFont="1" applyFill="1" applyBorder="1" applyAlignment="1" applyProtection="1">
      <alignment horizontal="left" wrapText="1"/>
      <protection hidden="1"/>
    </xf>
    <xf numFmtId="0" fontId="5" fillId="0" borderId="4" xfId="5" applyFont="1" applyFill="1" applyBorder="1" applyAlignment="1" applyProtection="1">
      <alignment horizontal="left" wrapText="1"/>
      <protection hidden="1"/>
    </xf>
    <xf numFmtId="0" fontId="5" fillId="0" borderId="4" xfId="5" applyFont="1" applyFill="1" applyBorder="1" applyAlignment="1" applyProtection="1">
      <alignment horizontal="right"/>
      <protection hidden="1"/>
    </xf>
    <xf numFmtId="1" fontId="1" fillId="0" borderId="19" xfId="5" applyNumberFormat="1" applyFont="1" applyBorder="1" applyProtection="1">
      <protection hidden="1"/>
    </xf>
    <xf numFmtId="1" fontId="5" fillId="0" borderId="19" xfId="5" applyNumberFormat="1" applyFont="1" applyFill="1" applyBorder="1" applyAlignment="1" applyProtection="1">
      <alignment horizontal="left"/>
      <protection hidden="1"/>
    </xf>
    <xf numFmtId="1" fontId="5" fillId="0" borderId="0" xfId="5" applyNumberFormat="1" applyFont="1" applyFill="1" applyBorder="1" applyAlignment="1" applyProtection="1">
      <alignment horizontal="right"/>
      <protection hidden="1"/>
    </xf>
    <xf numFmtId="1" fontId="1" fillId="0" borderId="0" xfId="5" applyNumberFormat="1" applyFont="1" applyProtection="1">
      <protection hidden="1"/>
    </xf>
    <xf numFmtId="0" fontId="1" fillId="7" borderId="26" xfId="5" applyFont="1" applyFill="1" applyBorder="1" applyProtection="1">
      <protection hidden="1"/>
    </xf>
    <xf numFmtId="0" fontId="7" fillId="7" borderId="17" xfId="5" applyFont="1" applyFill="1" applyBorder="1" applyProtection="1">
      <protection hidden="1"/>
    </xf>
    <xf numFmtId="3" fontId="5" fillId="7" borderId="18" xfId="5" applyNumberFormat="1" applyFont="1" applyFill="1" applyBorder="1" applyAlignment="1" applyProtection="1">
      <alignment horizontal="right"/>
      <protection hidden="1"/>
    </xf>
    <xf numFmtId="0" fontId="1" fillId="7" borderId="27" xfId="5" applyFont="1" applyFill="1" applyBorder="1" applyProtection="1">
      <protection hidden="1"/>
    </xf>
    <xf numFmtId="0" fontId="5" fillId="7" borderId="28" xfId="5" applyFont="1" applyFill="1" applyBorder="1" applyProtection="1">
      <protection hidden="1"/>
    </xf>
    <xf numFmtId="0" fontId="5" fillId="7" borderId="6" xfId="5" applyFont="1" applyFill="1" applyBorder="1" applyProtection="1">
      <protection hidden="1"/>
    </xf>
    <xf numFmtId="0" fontId="5" fillId="7" borderId="2" xfId="5" applyFont="1" applyFill="1" applyBorder="1" applyAlignment="1" applyProtection="1">
      <alignment horizontal="right"/>
      <protection hidden="1"/>
    </xf>
    <xf numFmtId="0" fontId="0" fillId="7" borderId="19" xfId="5" applyFont="1" applyFill="1" applyBorder="1" applyProtection="1">
      <protection hidden="1"/>
    </xf>
    <xf numFmtId="174" fontId="1" fillId="7" borderId="0" xfId="5" applyNumberFormat="1" applyFont="1" applyFill="1" applyBorder="1" applyProtection="1">
      <protection hidden="1"/>
    </xf>
    <xf numFmtId="2" fontId="1" fillId="7" borderId="0" xfId="5" applyNumberFormat="1" applyFont="1" applyFill="1" applyBorder="1" applyProtection="1">
      <protection hidden="1"/>
    </xf>
    <xf numFmtId="2" fontId="1" fillId="7" borderId="0" xfId="5" applyNumberFormat="1" applyFont="1" applyFill="1" applyBorder="1" applyAlignment="1" applyProtection="1">
      <alignment horizontal="right"/>
      <protection hidden="1"/>
    </xf>
    <xf numFmtId="0" fontId="1" fillId="7" borderId="19" xfId="5" applyFont="1" applyFill="1" applyBorder="1" applyProtection="1">
      <protection hidden="1"/>
    </xf>
    <xf numFmtId="2" fontId="5" fillId="7" borderId="4" xfId="5" applyNumberFormat="1" applyFont="1" applyFill="1" applyBorder="1" applyAlignment="1" applyProtection="1">
      <alignment horizontal="right"/>
      <protection hidden="1"/>
    </xf>
    <xf numFmtId="4" fontId="1" fillId="7" borderId="0" xfId="5" applyNumberFormat="1" applyFont="1" applyFill="1" applyBorder="1" applyAlignment="1" applyProtection="1">
      <alignment wrapText="1"/>
      <protection hidden="1"/>
    </xf>
    <xf numFmtId="0" fontId="5" fillId="7" borderId="29" xfId="5" applyFont="1" applyFill="1" applyBorder="1" applyProtection="1">
      <protection hidden="1"/>
    </xf>
    <xf numFmtId="0" fontId="1" fillId="7" borderId="19" xfId="5" applyFont="1" applyFill="1" applyBorder="1" applyAlignment="1" applyProtection="1">
      <alignment wrapText="1"/>
      <protection hidden="1"/>
    </xf>
    <xf numFmtId="0" fontId="1" fillId="7" borderId="0" xfId="5" applyFont="1" applyFill="1" applyBorder="1" applyAlignment="1" applyProtection="1">
      <alignment wrapText="1"/>
      <protection hidden="1"/>
    </xf>
    <xf numFmtId="3" fontId="1" fillId="7" borderId="0" xfId="5" applyNumberFormat="1" applyFont="1" applyFill="1" applyBorder="1" applyAlignment="1" applyProtection="1">
      <alignment wrapText="1"/>
      <protection hidden="1"/>
    </xf>
    <xf numFmtId="3" fontId="1" fillId="7" borderId="0" xfId="5" applyNumberFormat="1" applyFont="1" applyFill="1" applyBorder="1" applyProtection="1">
      <protection hidden="1"/>
    </xf>
    <xf numFmtId="0" fontId="1" fillId="7" borderId="0" xfId="5" applyFont="1" applyFill="1" applyBorder="1" applyProtection="1">
      <protection hidden="1"/>
    </xf>
    <xf numFmtId="168" fontId="1" fillId="7" borderId="0" xfId="2" applyNumberFormat="1" applyFont="1" applyFill="1" applyBorder="1" applyProtection="1">
      <protection hidden="1"/>
    </xf>
    <xf numFmtId="3" fontId="1" fillId="7" borderId="4" xfId="5" applyNumberFormat="1" applyFont="1" applyFill="1" applyBorder="1" applyAlignment="1" applyProtection="1">
      <alignment wrapText="1"/>
      <protection hidden="1"/>
    </xf>
    <xf numFmtId="3" fontId="1" fillId="7" borderId="4" xfId="5" applyNumberFormat="1" applyFont="1" applyFill="1" applyBorder="1" applyProtection="1">
      <protection hidden="1"/>
    </xf>
    <xf numFmtId="3" fontId="8" fillId="7" borderId="0" xfId="5" applyNumberFormat="1" applyFont="1" applyFill="1" applyBorder="1" applyProtection="1">
      <protection hidden="1"/>
    </xf>
    <xf numFmtId="3" fontId="1" fillId="7" borderId="6" xfId="5" applyNumberFormat="1" applyFont="1" applyFill="1" applyBorder="1" applyProtection="1">
      <protection hidden="1"/>
    </xf>
    <xf numFmtId="0" fontId="5" fillId="7" borderId="27" xfId="5" applyFont="1" applyFill="1" applyBorder="1" applyProtection="1">
      <protection hidden="1"/>
    </xf>
    <xf numFmtId="0" fontId="5" fillId="7" borderId="30" xfId="5" applyFont="1" applyFill="1" applyBorder="1" applyAlignment="1" applyProtection="1">
      <alignment wrapText="1"/>
      <protection hidden="1"/>
    </xf>
    <xf numFmtId="0" fontId="5" fillId="7" borderId="16" xfId="5" applyFont="1" applyFill="1" applyBorder="1" applyAlignment="1" applyProtection="1">
      <alignment wrapText="1"/>
      <protection hidden="1"/>
    </xf>
    <xf numFmtId="3" fontId="5" fillId="7" borderId="16" xfId="5" applyNumberFormat="1" applyFont="1" applyFill="1" applyBorder="1" applyProtection="1">
      <protection hidden="1"/>
    </xf>
    <xf numFmtId="0" fontId="5" fillId="0" borderId="0" xfId="5" applyFont="1" applyFill="1" applyProtection="1">
      <protection hidden="1"/>
    </xf>
    <xf numFmtId="0" fontId="5" fillId="0" borderId="19" xfId="5" applyFont="1" applyFill="1" applyBorder="1" applyAlignment="1" applyProtection="1">
      <alignment wrapText="1"/>
      <protection hidden="1"/>
    </xf>
    <xf numFmtId="0" fontId="5" fillId="0" borderId="0" xfId="5" applyFont="1" applyFill="1" applyBorder="1" applyAlignment="1" applyProtection="1">
      <alignment wrapText="1"/>
      <protection hidden="1"/>
    </xf>
    <xf numFmtId="3" fontId="5" fillId="0" borderId="0" xfId="5" applyNumberFormat="1" applyFont="1" applyFill="1" applyBorder="1" applyProtection="1">
      <protection hidden="1"/>
    </xf>
    <xf numFmtId="0" fontId="5" fillId="0" borderId="27" xfId="5" applyFont="1" applyFill="1" applyBorder="1" applyProtection="1">
      <protection hidden="1"/>
    </xf>
    <xf numFmtId="9" fontId="5" fillId="0" borderId="0" xfId="5" applyNumberFormat="1" applyFont="1" applyFill="1" applyBorder="1" applyProtection="1">
      <protection hidden="1"/>
    </xf>
    <xf numFmtId="0" fontId="1" fillId="5" borderId="27" xfId="5" applyFont="1" applyFill="1" applyBorder="1" applyProtection="1">
      <protection hidden="1"/>
    </xf>
    <xf numFmtId="0" fontId="7" fillId="5" borderId="17" xfId="5" applyFont="1" applyFill="1" applyBorder="1" applyProtection="1">
      <protection hidden="1"/>
    </xf>
    <xf numFmtId="3" fontId="1" fillId="5" borderId="18" xfId="5" applyNumberFormat="1" applyFont="1" applyFill="1" applyBorder="1" applyProtection="1">
      <protection hidden="1"/>
    </xf>
    <xf numFmtId="3" fontId="1" fillId="0" borderId="0" xfId="5" applyNumberFormat="1" applyFont="1" applyFill="1" applyBorder="1" applyProtection="1">
      <protection hidden="1"/>
    </xf>
    <xf numFmtId="0" fontId="5" fillId="5" borderId="19" xfId="5" applyFont="1" applyFill="1" applyBorder="1" applyProtection="1">
      <protection hidden="1"/>
    </xf>
    <xf numFmtId="3" fontId="1" fillId="5" borderId="0" xfId="5" applyNumberFormat="1" applyFont="1" applyFill="1" applyBorder="1" applyProtection="1">
      <protection hidden="1"/>
    </xf>
    <xf numFmtId="0" fontId="5" fillId="5" borderId="0" xfId="5" applyFont="1" applyFill="1" applyBorder="1" applyProtection="1">
      <protection hidden="1"/>
    </xf>
    <xf numFmtId="10" fontId="1" fillId="5" borderId="0" xfId="5" applyNumberFormat="1" applyFont="1" applyFill="1" applyBorder="1" applyAlignment="1" applyProtection="1">
      <alignment horizontal="right"/>
      <protection hidden="1"/>
    </xf>
    <xf numFmtId="3" fontId="1" fillId="5" borderId="0" xfId="5" applyNumberFormat="1" applyFont="1" applyFill="1" applyBorder="1" applyAlignment="1" applyProtection="1">
      <alignment horizontal="right"/>
      <protection hidden="1"/>
    </xf>
    <xf numFmtId="178" fontId="1" fillId="5" borderId="0" xfId="5" applyNumberFormat="1" applyFont="1" applyFill="1" applyBorder="1" applyAlignment="1" applyProtection="1">
      <alignment horizontal="right"/>
      <protection hidden="1"/>
    </xf>
    <xf numFmtId="0" fontId="5" fillId="5" borderId="30" xfId="5" applyFont="1" applyFill="1" applyBorder="1" applyProtection="1">
      <protection hidden="1"/>
    </xf>
    <xf numFmtId="0" fontId="5" fillId="5" borderId="16" xfId="5" applyFont="1" applyFill="1" applyBorder="1" applyProtection="1">
      <protection hidden="1"/>
    </xf>
    <xf numFmtId="3" fontId="1" fillId="5" borderId="16" xfId="5" applyNumberFormat="1" applyFont="1" applyFill="1" applyBorder="1" applyProtection="1">
      <protection hidden="1"/>
    </xf>
    <xf numFmtId="4" fontId="1" fillId="0" borderId="0" xfId="5" applyNumberFormat="1" applyFont="1" applyFill="1" applyBorder="1" applyProtection="1">
      <protection hidden="1"/>
    </xf>
    <xf numFmtId="0" fontId="5" fillId="5" borderId="17" xfId="5" applyFont="1" applyFill="1" applyBorder="1" applyProtection="1">
      <protection hidden="1"/>
    </xf>
    <xf numFmtId="0" fontId="1" fillId="0" borderId="17" xfId="5" applyFont="1" applyFill="1" applyBorder="1" applyProtection="1">
      <protection hidden="1"/>
    </xf>
    <xf numFmtId="0" fontId="5" fillId="0" borderId="17" xfId="5" applyFont="1" applyFill="1" applyBorder="1" applyProtection="1">
      <protection hidden="1"/>
    </xf>
    <xf numFmtId="3" fontId="5" fillId="0" borderId="18" xfId="5" applyNumberFormat="1" applyFont="1" applyFill="1" applyBorder="1" applyProtection="1">
      <protection hidden="1"/>
    </xf>
    <xf numFmtId="0" fontId="1" fillId="0" borderId="0" xfId="5" applyFont="1" applyFill="1" applyProtection="1">
      <protection hidden="1"/>
    </xf>
    <xf numFmtId="0" fontId="1" fillId="0" borderId="19" xfId="5" applyFont="1" applyFill="1" applyBorder="1" applyProtection="1">
      <protection hidden="1"/>
    </xf>
    <xf numFmtId="178" fontId="5" fillId="0" borderId="0" xfId="2" applyNumberFormat="1" applyFont="1" applyFill="1" applyBorder="1" applyAlignment="1" applyProtection="1">
      <alignment horizontal="right"/>
      <protection hidden="1"/>
    </xf>
    <xf numFmtId="168" fontId="5" fillId="0" borderId="0" xfId="2" applyNumberFormat="1" applyFont="1" applyFill="1" applyBorder="1" applyAlignment="1" applyProtection="1">
      <alignment horizontal="right"/>
      <protection hidden="1"/>
    </xf>
    <xf numFmtId="168" fontId="5" fillId="0" borderId="31" xfId="2" applyNumberFormat="1" applyFont="1" applyFill="1" applyBorder="1" applyAlignment="1" applyProtection="1">
      <alignment horizontal="right"/>
      <protection hidden="1"/>
    </xf>
    <xf numFmtId="0" fontId="5" fillId="6" borderId="32" xfId="5" applyFont="1" applyFill="1" applyBorder="1" applyProtection="1">
      <protection hidden="1"/>
    </xf>
    <xf numFmtId="0" fontId="1" fillId="6" borderId="33" xfId="5" applyFont="1" applyFill="1" applyBorder="1" applyProtection="1">
      <protection hidden="1"/>
    </xf>
    <xf numFmtId="178" fontId="5" fillId="6" borderId="34" xfId="2" applyNumberFormat="1" applyFont="1" applyFill="1" applyBorder="1" applyAlignment="1" applyProtection="1">
      <alignment horizontal="right"/>
      <protection hidden="1"/>
    </xf>
    <xf numFmtId="0" fontId="1" fillId="0" borderId="27" xfId="5" applyFont="1" applyBorder="1" applyProtection="1">
      <protection hidden="1"/>
    </xf>
    <xf numFmtId="178" fontId="5" fillId="0" borderId="0" xfId="2" applyNumberFormat="1" applyFont="1" applyFill="1" applyBorder="1" applyProtection="1">
      <protection hidden="1"/>
    </xf>
    <xf numFmtId="0" fontId="9" fillId="4" borderId="17" xfId="5" applyFont="1" applyFill="1" applyBorder="1" applyProtection="1">
      <protection hidden="1"/>
    </xf>
    <xf numFmtId="0" fontId="1" fillId="4" borderId="18" xfId="5" applyFont="1" applyFill="1" applyBorder="1" applyProtection="1">
      <protection hidden="1"/>
    </xf>
    <xf numFmtId="168" fontId="5" fillId="4" borderId="18" xfId="2" applyNumberFormat="1" applyFont="1" applyFill="1" applyBorder="1" applyProtection="1">
      <protection hidden="1"/>
    </xf>
    <xf numFmtId="0" fontId="5" fillId="3" borderId="19" xfId="5" applyFont="1" applyFill="1" applyBorder="1" applyProtection="1">
      <protection hidden="1"/>
    </xf>
    <xf numFmtId="0" fontId="5" fillId="4" borderId="19" xfId="5" applyFont="1" applyFill="1" applyBorder="1" applyProtection="1">
      <protection hidden="1"/>
    </xf>
    <xf numFmtId="0" fontId="5" fillId="4" borderId="0" xfId="5" applyFont="1" applyFill="1" applyBorder="1" applyProtection="1">
      <protection hidden="1"/>
    </xf>
    <xf numFmtId="178" fontId="5" fillId="4" borderId="0" xfId="2" applyNumberFormat="1" applyFont="1" applyFill="1" applyBorder="1" applyProtection="1">
      <protection hidden="1"/>
    </xf>
    <xf numFmtId="0" fontId="10" fillId="4" borderId="0" xfId="5" applyFont="1" applyFill="1" applyBorder="1" applyProtection="1">
      <protection hidden="1"/>
    </xf>
    <xf numFmtId="0" fontId="5" fillId="3" borderId="0" xfId="5" applyFont="1" applyFill="1" applyProtection="1">
      <protection hidden="1"/>
    </xf>
    <xf numFmtId="0" fontId="5" fillId="0" borderId="17" xfId="5" applyFont="1" applyBorder="1" applyProtection="1">
      <protection hidden="1"/>
    </xf>
    <xf numFmtId="10" fontId="5" fillId="4" borderId="0" xfId="5" applyNumberFormat="1" applyFont="1" applyFill="1" applyBorder="1" applyProtection="1">
      <protection hidden="1"/>
    </xf>
    <xf numFmtId="0" fontId="5" fillId="0" borderId="0" xfId="5" applyFont="1" applyProtection="1">
      <protection hidden="1"/>
    </xf>
    <xf numFmtId="3" fontId="1" fillId="4" borderId="0" xfId="5" applyNumberFormat="1" applyFont="1" applyFill="1" applyBorder="1" applyProtection="1">
      <protection hidden="1"/>
    </xf>
    <xf numFmtId="178" fontId="5" fillId="4" borderId="35" xfId="2" applyNumberFormat="1" applyFont="1" applyFill="1" applyBorder="1" applyProtection="1">
      <protection hidden="1"/>
    </xf>
    <xf numFmtId="0" fontId="1" fillId="4" borderId="30" xfId="5" applyFont="1" applyFill="1" applyBorder="1" applyProtection="1">
      <protection hidden="1"/>
    </xf>
    <xf numFmtId="3" fontId="1" fillId="4" borderId="16" xfId="5" applyNumberFormat="1" applyFont="1" applyFill="1" applyBorder="1" applyProtection="1">
      <protection hidden="1"/>
    </xf>
    <xf numFmtId="0" fontId="1" fillId="4" borderId="16" xfId="5" applyFont="1" applyFill="1" applyBorder="1" applyProtection="1">
      <protection hidden="1"/>
    </xf>
    <xf numFmtId="10" fontId="18" fillId="2" borderId="1" xfId="5" applyNumberFormat="1" applyFont="1" applyFill="1" applyBorder="1" applyProtection="1">
      <protection locked="0"/>
    </xf>
    <xf numFmtId="184" fontId="18" fillId="2" borderId="1" xfId="5" applyNumberFormat="1" applyFont="1" applyFill="1" applyBorder="1" applyProtection="1">
      <protection locked="0"/>
    </xf>
    <xf numFmtId="0" fontId="23" fillId="2" borderId="4" xfId="5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 wrapText="1"/>
      <protection hidden="1"/>
    </xf>
    <xf numFmtId="0" fontId="31" fillId="0" borderId="0" xfId="5" applyFont="1" applyFill="1" applyBorder="1" applyAlignment="1" applyProtection="1">
      <alignment horizontal="left" wrapText="1"/>
      <protection hidden="1"/>
    </xf>
  </cellXfs>
  <cellStyles count="7">
    <cellStyle name="Euro" xfId="1"/>
    <cellStyle name="Prozent" xfId="2" builtinId="5"/>
    <cellStyle name="Standard" xfId="0" builtinId="0"/>
    <cellStyle name="Standard 2" xfId="3"/>
    <cellStyle name="Standard 3" xfId="4"/>
    <cellStyle name="Standard_DCF+VOFI" xfId="5"/>
    <cellStyle name="Währung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5" tint="0.59999389629810485"/>
    <pageSetUpPr fitToPage="1"/>
  </sheetPr>
  <dimension ref="A1:N153"/>
  <sheetViews>
    <sheetView showGridLines="0" tabSelected="1" topLeftCell="A91" zoomScale="25" zoomScaleNormal="25" zoomScaleSheetLayoutView="25" workbookViewId="0">
      <selection activeCell="E110" sqref="E110"/>
    </sheetView>
  </sheetViews>
  <sheetFormatPr baseColWidth="10" defaultRowHeight="30.75" customHeight="1"/>
  <cols>
    <col min="1" max="1" width="3.85546875" style="35" customWidth="1"/>
    <col min="2" max="2" width="210.7109375" style="35" customWidth="1"/>
    <col min="3" max="3" width="24.140625" style="35" customWidth="1"/>
    <col min="4" max="4" width="85.7109375" style="35" customWidth="1"/>
    <col min="5" max="5" width="78.7109375" style="35" customWidth="1"/>
    <col min="6" max="6" width="55.7109375" style="35" customWidth="1"/>
    <col min="7" max="7" width="2.140625" style="35" customWidth="1"/>
    <col min="8" max="8" width="17" style="35" customWidth="1"/>
    <col min="9" max="9" width="12.42578125" style="35" customWidth="1"/>
    <col min="10" max="10" width="11.42578125" style="35"/>
    <col min="11" max="11" width="16.5703125" style="35" bestFit="1" customWidth="1"/>
    <col min="12" max="12" width="11.42578125" style="35"/>
    <col min="13" max="13" width="9.140625" style="35" bestFit="1" customWidth="1"/>
    <col min="14" max="16384" width="11.42578125" style="35"/>
  </cols>
  <sheetData>
    <row r="1" spans="1:14" s="14" customFormat="1" ht="49.5" customHeight="1">
      <c r="A1" s="12"/>
      <c r="B1" s="13"/>
      <c r="C1" s="12"/>
      <c r="D1" s="12"/>
      <c r="G1" s="12"/>
      <c r="H1" s="12"/>
    </row>
    <row r="2" spans="1:14" s="14" customFormat="1" ht="73.5" customHeight="1">
      <c r="A2" s="12"/>
      <c r="B2" s="15" t="s">
        <v>130</v>
      </c>
      <c r="C2" s="16"/>
      <c r="D2" s="16"/>
      <c r="E2" s="16"/>
      <c r="F2" s="16"/>
      <c r="H2" s="12"/>
    </row>
    <row r="3" spans="1:14" s="14" customFormat="1" ht="49.5" customHeight="1">
      <c r="A3" s="12"/>
      <c r="H3" s="12"/>
    </row>
    <row r="4" spans="1:14" s="12" customFormat="1" ht="120" customHeight="1">
      <c r="B4" s="268" t="s">
        <v>134</v>
      </c>
      <c r="C4" s="268"/>
      <c r="D4" s="268"/>
      <c r="E4" s="268"/>
      <c r="F4" s="17"/>
      <c r="G4" s="17"/>
      <c r="H4" s="18"/>
      <c r="I4" s="18"/>
      <c r="J4" s="19"/>
      <c r="K4" s="19"/>
      <c r="L4" s="19"/>
      <c r="N4" s="20"/>
    </row>
    <row r="5" spans="1:14" s="12" customFormat="1" ht="99.95" customHeight="1">
      <c r="B5" s="21"/>
      <c r="C5" s="21"/>
      <c r="D5" s="19"/>
      <c r="E5" s="22"/>
      <c r="F5" s="22"/>
      <c r="G5" s="19"/>
      <c r="H5" s="18"/>
      <c r="I5" s="18"/>
      <c r="J5" s="19"/>
      <c r="K5" s="19"/>
      <c r="L5" s="19"/>
      <c r="N5" s="20"/>
    </row>
    <row r="6" spans="1:14" s="12" customFormat="1" ht="50.1" customHeight="1">
      <c r="B6" s="23" t="s">
        <v>120</v>
      </c>
      <c r="C6" s="24"/>
      <c r="D6" s="266"/>
      <c r="E6" s="266"/>
      <c r="F6" s="266"/>
      <c r="G6" s="19"/>
      <c r="H6" s="18"/>
      <c r="I6" s="18"/>
      <c r="J6" s="19"/>
      <c r="K6" s="19"/>
      <c r="L6" s="19"/>
      <c r="N6" s="20"/>
    </row>
    <row r="7" spans="1:14" s="12" customFormat="1" ht="28.5" customHeight="1">
      <c r="B7" s="23"/>
      <c r="C7" s="24"/>
      <c r="D7" s="25"/>
      <c r="E7" s="26"/>
      <c r="F7" s="27"/>
      <c r="G7" s="19"/>
      <c r="H7" s="18"/>
      <c r="I7" s="18"/>
      <c r="J7" s="19"/>
      <c r="K7" s="19"/>
      <c r="L7" s="19"/>
      <c r="N7" s="20"/>
    </row>
    <row r="8" spans="1:14" s="12" customFormat="1" ht="50.1" customHeight="1">
      <c r="B8" s="23" t="s">
        <v>76</v>
      </c>
      <c r="C8" s="24"/>
      <c r="D8" s="266"/>
      <c r="E8" s="266"/>
      <c r="F8" s="266"/>
      <c r="G8" s="19"/>
      <c r="H8" s="18"/>
      <c r="I8" s="18"/>
      <c r="J8" s="19"/>
      <c r="K8" s="19"/>
      <c r="L8" s="19"/>
      <c r="N8" s="20"/>
    </row>
    <row r="9" spans="1:14" s="12" customFormat="1" ht="50.1" customHeight="1">
      <c r="B9" s="28"/>
      <c r="C9" s="29"/>
      <c r="D9" s="29"/>
      <c r="E9" s="30"/>
      <c r="F9" s="31"/>
      <c r="G9" s="19"/>
      <c r="H9" s="18"/>
      <c r="I9" s="18"/>
      <c r="J9" s="19"/>
      <c r="K9" s="19"/>
      <c r="L9" s="19"/>
      <c r="N9" s="20"/>
    </row>
    <row r="10" spans="1:14" s="12" customFormat="1" ht="50.1" customHeight="1">
      <c r="B10" s="32" t="s">
        <v>126</v>
      </c>
      <c r="C10" s="29"/>
      <c r="D10" s="29"/>
      <c r="E10" s="30"/>
      <c r="F10" s="31"/>
      <c r="G10" s="19"/>
      <c r="H10" s="18"/>
      <c r="I10" s="18"/>
      <c r="J10" s="19"/>
      <c r="K10" s="19"/>
      <c r="L10" s="19"/>
      <c r="N10" s="20"/>
    </row>
    <row r="11" spans="1:14" ht="50.1" customHeight="1">
      <c r="A11" s="33"/>
      <c r="B11" s="33"/>
      <c r="C11" s="33"/>
      <c r="D11" s="33"/>
      <c r="E11" s="33"/>
      <c r="F11" s="34"/>
      <c r="G11" s="33"/>
    </row>
    <row r="12" spans="1:14" ht="50.1" customHeight="1">
      <c r="A12" s="33"/>
      <c r="B12" s="36" t="s">
        <v>108</v>
      </c>
      <c r="C12" s="37"/>
      <c r="D12" s="38"/>
      <c r="E12" s="1"/>
      <c r="F12" s="38"/>
      <c r="G12" s="33"/>
    </row>
    <row r="13" spans="1:14" ht="50.1" customHeight="1">
      <c r="A13" s="33"/>
      <c r="B13" s="39" t="s">
        <v>0</v>
      </c>
      <c r="C13" s="31"/>
      <c r="D13" s="31"/>
      <c r="E13" s="1"/>
      <c r="F13" s="40"/>
      <c r="G13" s="33"/>
    </row>
    <row r="14" spans="1:14" ht="50.1" customHeight="1">
      <c r="A14" s="33"/>
      <c r="B14" s="41"/>
      <c r="C14" s="42"/>
      <c r="D14" s="42"/>
      <c r="E14" s="42"/>
      <c r="F14" s="40"/>
      <c r="G14" s="33"/>
    </row>
    <row r="15" spans="1:14" ht="50.1" customHeight="1">
      <c r="A15" s="33"/>
      <c r="B15" s="43" t="s">
        <v>128</v>
      </c>
      <c r="C15" s="37"/>
      <c r="D15" s="37"/>
      <c r="E15" s="2">
        <v>0</v>
      </c>
      <c r="F15" s="40"/>
      <c r="G15" s="33"/>
    </row>
    <row r="16" spans="1:14" ht="50.1" customHeight="1">
      <c r="A16" s="33"/>
      <c r="B16" s="44" t="s">
        <v>1</v>
      </c>
      <c r="C16" s="31"/>
      <c r="D16" s="31"/>
      <c r="E16" s="2">
        <v>0</v>
      </c>
      <c r="F16" s="40"/>
      <c r="G16" s="33"/>
    </row>
    <row r="17" spans="1:7" ht="50.1" customHeight="1">
      <c r="A17" s="33"/>
      <c r="B17" s="44" t="s">
        <v>2</v>
      </c>
      <c r="C17" s="31"/>
      <c r="D17" s="31"/>
      <c r="E17" s="1">
        <v>0</v>
      </c>
      <c r="F17" s="40"/>
      <c r="G17" s="33"/>
    </row>
    <row r="18" spans="1:7" ht="50.1" customHeight="1">
      <c r="A18" s="33"/>
      <c r="B18" s="44" t="s">
        <v>3</v>
      </c>
      <c r="C18" s="31"/>
      <c r="D18" s="31"/>
      <c r="E18" s="1">
        <v>0</v>
      </c>
      <c r="F18" s="40"/>
      <c r="G18" s="33"/>
    </row>
    <row r="19" spans="1:7" ht="50.1" customHeight="1">
      <c r="A19" s="33"/>
      <c r="B19" s="43"/>
      <c r="C19" s="37"/>
      <c r="D19" s="37"/>
      <c r="E19" s="37"/>
      <c r="F19" s="40"/>
      <c r="G19" s="33"/>
    </row>
    <row r="20" spans="1:7" ht="50.1" customHeight="1">
      <c r="A20" s="33"/>
      <c r="B20" s="43" t="s">
        <v>107</v>
      </c>
      <c r="C20" s="37"/>
      <c r="D20" s="37"/>
      <c r="E20" s="8">
        <v>0</v>
      </c>
      <c r="F20" s="40"/>
      <c r="G20" s="33"/>
    </row>
    <row r="21" spans="1:7" ht="50.1" customHeight="1">
      <c r="A21" s="33"/>
      <c r="B21" s="43" t="s">
        <v>113</v>
      </c>
      <c r="C21" s="37"/>
      <c r="D21" s="37"/>
      <c r="E21" s="264">
        <v>0</v>
      </c>
      <c r="F21" s="40"/>
      <c r="G21" s="33"/>
    </row>
    <row r="22" spans="1:7" ht="50.1" customHeight="1">
      <c r="A22" s="33"/>
      <c r="B22" s="43" t="s">
        <v>114</v>
      </c>
      <c r="C22" s="37"/>
      <c r="D22" s="37"/>
      <c r="E22" s="3">
        <v>0</v>
      </c>
      <c r="F22" s="40"/>
      <c r="G22" s="33"/>
    </row>
    <row r="23" spans="1:7" ht="50.1" customHeight="1">
      <c r="A23" s="33"/>
      <c r="B23" s="41" t="s">
        <v>127</v>
      </c>
      <c r="C23" s="37"/>
      <c r="D23" s="37"/>
      <c r="E23" s="264">
        <v>0</v>
      </c>
      <c r="F23" s="40"/>
      <c r="G23" s="33"/>
    </row>
    <row r="24" spans="1:7" ht="50.1" customHeight="1">
      <c r="A24" s="33"/>
      <c r="B24" s="45" t="s">
        <v>105</v>
      </c>
      <c r="C24" s="42"/>
      <c r="D24" s="42"/>
      <c r="E24" s="265">
        <v>0</v>
      </c>
      <c r="F24" s="58">
        <f>E24*E15</f>
        <v>0</v>
      </c>
      <c r="G24" s="33"/>
    </row>
    <row r="25" spans="1:7" ht="50.1" customHeight="1">
      <c r="A25" s="33"/>
      <c r="B25" s="39" t="s">
        <v>106</v>
      </c>
      <c r="C25" s="31"/>
      <c r="D25" s="11" t="e">
        <f>F25/E20</f>
        <v>#DIV/0!</v>
      </c>
      <c r="E25" s="47" t="e">
        <f>F25/E16</f>
        <v>#DIV/0!</v>
      </c>
      <c r="F25" s="48" t="e">
        <f>IF((E20*(1-E21)*1/E23*(1-1/((1+E23)^E22))+F24/((1+E23)^E22))&gt;F24,(E20*(1-E21)*1/E23*(1-1/((1+E23)^E22))+F24/((1+E23)^E22)),F24)</f>
        <v>#DIV/0!</v>
      </c>
      <c r="G25" s="33"/>
    </row>
    <row r="26" spans="1:7" ht="50.1" customHeight="1">
      <c r="A26" s="33"/>
      <c r="B26" s="45" t="s">
        <v>71</v>
      </c>
      <c r="C26" s="42"/>
      <c r="D26" s="49" t="e">
        <f>F26/E17</f>
        <v>#DIV/0!</v>
      </c>
      <c r="E26" s="50" t="e">
        <f>F26/E16</f>
        <v>#DIV/0!</v>
      </c>
      <c r="F26" s="8">
        <v>0</v>
      </c>
      <c r="G26" s="33"/>
    </row>
    <row r="27" spans="1:7" ht="50.1" customHeight="1">
      <c r="A27" s="33"/>
      <c r="B27" s="51" t="s">
        <v>84</v>
      </c>
      <c r="C27" s="52"/>
      <c r="D27" s="53"/>
      <c r="E27" s="54" t="e">
        <f>E25+E26</f>
        <v>#DIV/0!</v>
      </c>
      <c r="F27" s="55" t="e">
        <f>F25+F26</f>
        <v>#DIV/0!</v>
      </c>
      <c r="G27" s="33"/>
    </row>
    <row r="28" spans="1:7" ht="50.1" customHeight="1">
      <c r="A28" s="33"/>
      <c r="B28" s="39"/>
      <c r="C28" s="31"/>
      <c r="D28" s="31"/>
      <c r="E28" s="31"/>
      <c r="F28" s="40"/>
      <c r="G28" s="33"/>
    </row>
    <row r="29" spans="1:7" ht="50.1" customHeight="1">
      <c r="A29" s="33"/>
      <c r="B29" s="36" t="s">
        <v>90</v>
      </c>
      <c r="C29" s="37"/>
      <c r="D29" s="56" t="e">
        <f>F29/E16</f>
        <v>#DIV/0!</v>
      </c>
      <c r="E29" s="57" t="e">
        <f>F29/F25</f>
        <v>#DIV/0!</v>
      </c>
      <c r="F29" s="58" t="e">
        <f>F25-F30</f>
        <v>#DIV/0!</v>
      </c>
      <c r="G29" s="33"/>
    </row>
    <row r="30" spans="1:7" ht="50.1" customHeight="1">
      <c r="A30" s="33"/>
      <c r="B30" s="39" t="s">
        <v>91</v>
      </c>
      <c r="C30" s="31"/>
      <c r="D30" s="59" t="e">
        <f>F30/E16</f>
        <v>#DIV/0!</v>
      </c>
      <c r="E30" s="60" t="e">
        <f>F30/F25</f>
        <v>#DIV/0!</v>
      </c>
      <c r="F30" s="55">
        <f>E38+E46+E54</f>
        <v>0</v>
      </c>
      <c r="G30" s="33"/>
    </row>
    <row r="31" spans="1:7" ht="50.1" customHeight="1">
      <c r="A31" s="33"/>
      <c r="B31" s="36" t="s">
        <v>64</v>
      </c>
      <c r="C31" s="37"/>
      <c r="D31" s="56" t="e">
        <f>F31/$E$16</f>
        <v>#DIV/0!</v>
      </c>
      <c r="E31" s="57" t="e">
        <f>F31/F26</f>
        <v>#DIV/0!</v>
      </c>
      <c r="F31" s="58">
        <f>F26-F33-F32</f>
        <v>0</v>
      </c>
      <c r="G31" s="33"/>
    </row>
    <row r="32" spans="1:7" ht="50.1" customHeight="1">
      <c r="A32" s="33"/>
      <c r="B32" s="39" t="s">
        <v>65</v>
      </c>
      <c r="C32" s="31"/>
      <c r="D32" s="61" t="e">
        <f>F32/E16</f>
        <v>#DIV/0!</v>
      </c>
      <c r="E32" s="62" t="e">
        <f>F32/F26</f>
        <v>#DIV/0!</v>
      </c>
      <c r="F32" s="55">
        <f>E64+E76+E84</f>
        <v>0</v>
      </c>
      <c r="G32" s="33"/>
    </row>
    <row r="33" spans="1:7" ht="50.1" customHeight="1">
      <c r="A33" s="33"/>
      <c r="B33" s="51" t="s">
        <v>116</v>
      </c>
      <c r="C33" s="52"/>
      <c r="D33" s="63" t="e">
        <f>F33/E16</f>
        <v>#DIV/0!</v>
      </c>
      <c r="E33" s="60" t="e">
        <f>F33/F26</f>
        <v>#DIV/0!</v>
      </c>
      <c r="F33" s="64">
        <f>F73</f>
        <v>0</v>
      </c>
      <c r="G33" s="33"/>
    </row>
    <row r="34" spans="1:7" ht="50.1" customHeight="1">
      <c r="A34" s="33"/>
      <c r="B34" s="45" t="s">
        <v>4</v>
      </c>
      <c r="C34" s="42"/>
      <c r="D34" s="59" t="e">
        <f>F34/E16</f>
        <v>#DIV/0!</v>
      </c>
      <c r="E34" s="42"/>
      <c r="F34" s="58" t="e">
        <f>F30+F32+F29+F31+F33</f>
        <v>#DIV/0!</v>
      </c>
      <c r="G34" s="33"/>
    </row>
    <row r="35" spans="1:7" ht="50.1" customHeight="1">
      <c r="A35" s="33"/>
      <c r="B35" s="36"/>
      <c r="C35" s="37"/>
      <c r="D35" s="37"/>
      <c r="E35" s="37"/>
      <c r="F35" s="38"/>
      <c r="G35" s="33"/>
    </row>
    <row r="36" spans="1:7" ht="50.1" customHeight="1">
      <c r="A36" s="33"/>
      <c r="B36" s="65" t="s">
        <v>95</v>
      </c>
      <c r="C36" s="66"/>
      <c r="D36" s="66"/>
      <c r="E36" s="66"/>
      <c r="F36" s="67"/>
      <c r="G36" s="33"/>
    </row>
    <row r="37" spans="1:7" ht="50.1" customHeight="1">
      <c r="A37" s="33"/>
      <c r="B37" s="39" t="s">
        <v>86</v>
      </c>
      <c r="C37" s="31"/>
      <c r="D37" s="31"/>
      <c r="E37" s="8">
        <v>0</v>
      </c>
      <c r="F37" s="40"/>
      <c r="G37" s="33"/>
    </row>
    <row r="38" spans="1:7" ht="50.1" customHeight="1">
      <c r="A38" s="33"/>
      <c r="B38" s="39" t="s">
        <v>87</v>
      </c>
      <c r="C38" s="31"/>
      <c r="D38" s="31"/>
      <c r="E38" s="8">
        <v>0</v>
      </c>
      <c r="F38" s="40"/>
      <c r="G38" s="33"/>
    </row>
    <row r="39" spans="1:7" ht="50.1" customHeight="1">
      <c r="A39" s="33"/>
      <c r="B39" s="39" t="s">
        <v>6</v>
      </c>
      <c r="C39" s="31"/>
      <c r="D39" s="31"/>
      <c r="E39" s="4">
        <v>0</v>
      </c>
      <c r="F39" s="40"/>
      <c r="G39" s="33"/>
    </row>
    <row r="40" spans="1:7" ht="50.1" customHeight="1">
      <c r="A40" s="33"/>
      <c r="B40" s="39" t="s">
        <v>88</v>
      </c>
      <c r="C40" s="31"/>
      <c r="D40" s="31"/>
      <c r="E40" s="4">
        <v>0</v>
      </c>
      <c r="F40" s="40"/>
      <c r="G40" s="33"/>
    </row>
    <row r="41" spans="1:7" ht="50.1" customHeight="1">
      <c r="A41" s="33"/>
      <c r="B41" s="39" t="s">
        <v>89</v>
      </c>
      <c r="C41" s="31"/>
      <c r="D41" s="31"/>
      <c r="E41" s="3">
        <v>0</v>
      </c>
      <c r="F41" s="40"/>
      <c r="G41" s="33"/>
    </row>
    <row r="42" spans="1:7" ht="50.1" customHeight="1">
      <c r="A42" s="33"/>
      <c r="B42" s="51" t="s">
        <v>8</v>
      </c>
      <c r="C42" s="52"/>
      <c r="D42" s="52"/>
      <c r="E42" s="68">
        <v>4.6210000000000001E-2</v>
      </c>
      <c r="F42" s="69"/>
      <c r="G42" s="33"/>
    </row>
    <row r="43" spans="1:7" ht="50.1" customHeight="1">
      <c r="A43" s="33"/>
      <c r="B43" s="39"/>
      <c r="C43" s="31"/>
      <c r="D43" s="31"/>
      <c r="E43" s="31"/>
      <c r="F43" s="40"/>
      <c r="G43" s="33"/>
    </row>
    <row r="44" spans="1:7" ht="50.1" customHeight="1">
      <c r="A44" s="33"/>
      <c r="B44" s="65" t="s">
        <v>99</v>
      </c>
      <c r="C44" s="66"/>
      <c r="D44" s="66"/>
      <c r="E44" s="66"/>
      <c r="F44" s="67"/>
      <c r="G44" s="33"/>
    </row>
    <row r="45" spans="1:7" ht="50.1" customHeight="1">
      <c r="A45" s="33"/>
      <c r="B45" s="39" t="s">
        <v>86</v>
      </c>
      <c r="C45" s="31"/>
      <c r="D45" s="31"/>
      <c r="E45" s="8">
        <v>0</v>
      </c>
      <c r="F45" s="40"/>
      <c r="G45" s="33"/>
    </row>
    <row r="46" spans="1:7" ht="50.1" customHeight="1">
      <c r="A46" s="33"/>
      <c r="B46" s="39" t="s">
        <v>87</v>
      </c>
      <c r="C46" s="31"/>
      <c r="D46" s="31"/>
      <c r="E46" s="8">
        <v>0</v>
      </c>
      <c r="F46" s="40"/>
      <c r="G46" s="33"/>
    </row>
    <row r="47" spans="1:7" ht="50.1" customHeight="1">
      <c r="A47" s="33"/>
      <c r="B47" s="39" t="s">
        <v>6</v>
      </c>
      <c r="C47" s="31"/>
      <c r="D47" s="31"/>
      <c r="E47" s="4">
        <v>0</v>
      </c>
      <c r="F47" s="40"/>
      <c r="G47" s="33"/>
    </row>
    <row r="48" spans="1:7" ht="50.1" customHeight="1">
      <c r="A48" s="33"/>
      <c r="B48" s="39" t="s">
        <v>88</v>
      </c>
      <c r="C48" s="31"/>
      <c r="D48" s="31"/>
      <c r="E48" s="4">
        <v>0</v>
      </c>
      <c r="F48" s="40"/>
      <c r="G48" s="33"/>
    </row>
    <row r="49" spans="1:7" ht="50.1" customHeight="1">
      <c r="A49" s="33"/>
      <c r="B49" s="39" t="s">
        <v>89</v>
      </c>
      <c r="C49" s="31"/>
      <c r="D49" s="31"/>
      <c r="E49" s="3">
        <v>0</v>
      </c>
      <c r="F49" s="40"/>
      <c r="G49" s="33"/>
    </row>
    <row r="50" spans="1:7" ht="50.1" customHeight="1">
      <c r="A50" s="33"/>
      <c r="B50" s="51" t="s">
        <v>8</v>
      </c>
      <c r="C50" s="52"/>
      <c r="D50" s="52"/>
      <c r="E50" s="68">
        <v>4.6210000000000001E-2</v>
      </c>
      <c r="F50" s="69"/>
      <c r="G50" s="33"/>
    </row>
    <row r="51" spans="1:7" ht="50.1" customHeight="1">
      <c r="A51" s="33"/>
      <c r="B51" s="39"/>
      <c r="C51" s="31"/>
      <c r="D51" s="31"/>
      <c r="E51" s="31"/>
      <c r="F51" s="40"/>
      <c r="G51" s="33"/>
    </row>
    <row r="52" spans="1:7" ht="50.1" customHeight="1">
      <c r="A52" s="33"/>
      <c r="B52" s="65" t="s">
        <v>100</v>
      </c>
      <c r="C52" s="66"/>
      <c r="D52" s="66"/>
      <c r="E52" s="66"/>
      <c r="F52" s="67"/>
      <c r="G52" s="33"/>
    </row>
    <row r="53" spans="1:7" ht="50.1" customHeight="1">
      <c r="A53" s="33"/>
      <c r="B53" s="39" t="s">
        <v>86</v>
      </c>
      <c r="C53" s="31"/>
      <c r="D53" s="31"/>
      <c r="E53" s="8">
        <v>0</v>
      </c>
      <c r="F53" s="40"/>
      <c r="G53" s="33"/>
    </row>
    <row r="54" spans="1:7" ht="50.1" customHeight="1">
      <c r="A54" s="33"/>
      <c r="B54" s="39" t="s">
        <v>87</v>
      </c>
      <c r="C54" s="31"/>
      <c r="D54" s="31"/>
      <c r="E54" s="8">
        <v>0</v>
      </c>
      <c r="F54" s="40"/>
      <c r="G54" s="33"/>
    </row>
    <row r="55" spans="1:7" ht="50.1" customHeight="1">
      <c r="A55" s="33"/>
      <c r="B55" s="39" t="s">
        <v>6</v>
      </c>
      <c r="C55" s="31"/>
      <c r="D55" s="31"/>
      <c r="E55" s="4">
        <v>0</v>
      </c>
      <c r="F55" s="40"/>
      <c r="G55" s="33"/>
    </row>
    <row r="56" spans="1:7" ht="50.1" customHeight="1">
      <c r="A56" s="33"/>
      <c r="B56" s="39" t="s">
        <v>88</v>
      </c>
      <c r="C56" s="31"/>
      <c r="D56" s="31"/>
      <c r="E56" s="4">
        <v>0</v>
      </c>
      <c r="F56" s="40"/>
      <c r="G56" s="33"/>
    </row>
    <row r="57" spans="1:7" ht="50.1" customHeight="1">
      <c r="A57" s="33"/>
      <c r="B57" s="39" t="s">
        <v>89</v>
      </c>
      <c r="C57" s="31"/>
      <c r="D57" s="31"/>
      <c r="E57" s="3">
        <v>0</v>
      </c>
      <c r="F57" s="40"/>
      <c r="G57" s="33"/>
    </row>
    <row r="58" spans="1:7" ht="50.1" customHeight="1">
      <c r="A58" s="33"/>
      <c r="B58" s="51" t="s">
        <v>8</v>
      </c>
      <c r="C58" s="52"/>
      <c r="D58" s="52"/>
      <c r="E58" s="68">
        <v>4.6210000000000001E-2</v>
      </c>
      <c r="F58" s="69"/>
      <c r="G58" s="33"/>
    </row>
    <row r="59" spans="1:7" s="74" customFormat="1" ht="50.1" customHeight="1">
      <c r="A59" s="70"/>
      <c r="B59" s="44"/>
      <c r="C59" s="71"/>
      <c r="D59" s="71"/>
      <c r="E59" s="72"/>
      <c r="F59" s="73"/>
      <c r="G59" s="70"/>
    </row>
    <row r="60" spans="1:7" ht="50.1" customHeight="1">
      <c r="A60" s="33"/>
      <c r="B60" s="45" t="s">
        <v>117</v>
      </c>
      <c r="C60" s="42"/>
      <c r="D60" s="42"/>
      <c r="E60" s="75"/>
      <c r="F60" s="46">
        <f>E38+E46+E54</f>
        <v>0</v>
      </c>
      <c r="G60" s="33"/>
    </row>
    <row r="61" spans="1:7" ht="50.1" customHeight="1">
      <c r="A61" s="33"/>
      <c r="B61" s="39"/>
      <c r="C61" s="31"/>
      <c r="D61" s="31"/>
      <c r="E61" s="31"/>
      <c r="F61" s="76"/>
      <c r="G61" s="33"/>
    </row>
    <row r="62" spans="1:7" ht="50.1" customHeight="1">
      <c r="A62" s="33"/>
      <c r="B62" s="39"/>
      <c r="C62" s="31"/>
      <c r="D62" s="31"/>
      <c r="E62" s="31"/>
      <c r="F62" s="40"/>
      <c r="G62" s="33"/>
    </row>
    <row r="63" spans="1:7" ht="50.1" customHeight="1">
      <c r="A63" s="33"/>
      <c r="B63" s="77" t="s">
        <v>135</v>
      </c>
      <c r="C63" s="78"/>
      <c r="D63" s="79" t="s">
        <v>82</v>
      </c>
      <c r="E63" s="80" t="e">
        <f>E64/E17</f>
        <v>#DIV/0!</v>
      </c>
      <c r="F63" s="81"/>
      <c r="G63" s="33"/>
    </row>
    <row r="64" spans="1:7" ht="50.1" customHeight="1">
      <c r="A64" s="33"/>
      <c r="B64" s="39" t="s">
        <v>81</v>
      </c>
      <c r="C64" s="31"/>
      <c r="D64" s="82"/>
      <c r="E64" s="9">
        <v>0</v>
      </c>
      <c r="F64" s="40"/>
      <c r="G64" s="33"/>
    </row>
    <row r="65" spans="1:8" ht="50.1" customHeight="1">
      <c r="A65" s="33"/>
      <c r="B65" s="44" t="s">
        <v>133</v>
      </c>
      <c r="C65" s="71"/>
      <c r="D65" s="71"/>
      <c r="E65" s="4">
        <v>0</v>
      </c>
      <c r="F65" s="40"/>
      <c r="G65" s="33"/>
    </row>
    <row r="66" spans="1:8" ht="50.1" customHeight="1">
      <c r="A66" s="33"/>
      <c r="B66" s="44" t="s">
        <v>7</v>
      </c>
      <c r="C66" s="31"/>
      <c r="D66" s="31"/>
      <c r="E66" s="4">
        <v>0</v>
      </c>
      <c r="F66" s="40"/>
      <c r="G66" s="33"/>
    </row>
    <row r="67" spans="1:8" ht="50.1" customHeight="1">
      <c r="A67" s="33"/>
      <c r="B67" s="44" t="s">
        <v>124</v>
      </c>
      <c r="C67" s="31"/>
      <c r="D67" s="31"/>
      <c r="E67" s="83">
        <v>10</v>
      </c>
      <c r="F67" s="40"/>
      <c r="G67" s="33"/>
      <c r="H67" s="12"/>
    </row>
    <row r="68" spans="1:8" ht="50.1" customHeight="1">
      <c r="A68" s="33"/>
      <c r="B68" s="84" t="s">
        <v>9</v>
      </c>
      <c r="C68" s="52"/>
      <c r="D68" s="52"/>
      <c r="E68" s="83">
        <v>2</v>
      </c>
      <c r="F68" s="40"/>
      <c r="G68" s="33"/>
    </row>
    <row r="69" spans="1:8" ht="50.1" customHeight="1">
      <c r="A69" s="33"/>
      <c r="B69" s="44" t="s">
        <v>129</v>
      </c>
      <c r="C69" s="31"/>
      <c r="D69" s="10">
        <v>0</v>
      </c>
      <c r="E69" s="55">
        <f>E64*D69/100</f>
        <v>0</v>
      </c>
      <c r="F69" s="40"/>
      <c r="G69" s="33"/>
    </row>
    <row r="70" spans="1:8" ht="50.1" customHeight="1">
      <c r="A70" s="33"/>
      <c r="B70" s="84" t="s">
        <v>83</v>
      </c>
      <c r="C70" s="52"/>
      <c r="D70" s="54"/>
      <c r="E70" s="85">
        <v>2</v>
      </c>
      <c r="F70" s="86"/>
      <c r="G70" s="33"/>
    </row>
    <row r="71" spans="1:8" ht="50.1" customHeight="1">
      <c r="A71" s="33"/>
      <c r="B71" s="84" t="s">
        <v>8</v>
      </c>
      <c r="C71" s="52"/>
      <c r="D71" s="52"/>
      <c r="E71" s="87">
        <v>4.6210000000000001E-2</v>
      </c>
      <c r="F71" s="69"/>
      <c r="G71" s="33"/>
    </row>
    <row r="72" spans="1:8" ht="50.1" customHeight="1">
      <c r="A72" s="33"/>
      <c r="B72" s="44"/>
      <c r="C72" s="31"/>
      <c r="D72" s="82"/>
      <c r="E72" s="31"/>
      <c r="F72" s="40"/>
      <c r="G72" s="33"/>
    </row>
    <row r="73" spans="1:8" ht="50.1" customHeight="1">
      <c r="A73" s="33"/>
      <c r="B73" s="88" t="s">
        <v>85</v>
      </c>
      <c r="C73" s="89"/>
      <c r="D73" s="89"/>
      <c r="E73" s="90"/>
      <c r="F73" s="8">
        <v>0</v>
      </c>
      <c r="G73" s="33"/>
    </row>
    <row r="74" spans="1:8" ht="50.1" customHeight="1">
      <c r="A74" s="33"/>
      <c r="B74" s="31"/>
      <c r="C74" s="31"/>
      <c r="D74" s="91"/>
      <c r="E74" s="92"/>
      <c r="F74" s="31"/>
      <c r="G74" s="33"/>
    </row>
    <row r="75" spans="1:8" ht="50.1" customHeight="1">
      <c r="A75" s="33"/>
      <c r="B75" s="65" t="s">
        <v>70</v>
      </c>
      <c r="C75" s="66"/>
      <c r="D75" s="66"/>
      <c r="E75" s="66"/>
      <c r="F75" s="67"/>
      <c r="G75" s="33"/>
    </row>
    <row r="76" spans="1:8" ht="50.1" customHeight="1">
      <c r="A76" s="33"/>
      <c r="B76" s="39" t="s">
        <v>5</v>
      </c>
      <c r="C76" s="31"/>
      <c r="D76" s="31"/>
      <c r="E76" s="8">
        <v>0</v>
      </c>
      <c r="F76" s="40"/>
      <c r="G76" s="33"/>
    </row>
    <row r="77" spans="1:8" ht="50.1" customHeight="1">
      <c r="A77" s="33"/>
      <c r="B77" s="39" t="s">
        <v>6</v>
      </c>
      <c r="C77" s="31"/>
      <c r="D77" s="31"/>
      <c r="E77" s="4">
        <v>0</v>
      </c>
      <c r="F77" s="40"/>
      <c r="G77" s="33"/>
    </row>
    <row r="78" spans="1:8" ht="50.1" customHeight="1">
      <c r="A78" s="33"/>
      <c r="B78" s="39" t="s">
        <v>7</v>
      </c>
      <c r="C78" s="31"/>
      <c r="D78" s="31"/>
      <c r="E78" s="4">
        <v>0</v>
      </c>
      <c r="F78" s="40"/>
      <c r="G78" s="33"/>
    </row>
    <row r="79" spans="1:8" ht="50.1" customHeight="1">
      <c r="A79" s="33"/>
      <c r="B79" s="44" t="s">
        <v>124</v>
      </c>
      <c r="C79" s="31"/>
      <c r="D79" s="31"/>
      <c r="E79" s="3">
        <v>0</v>
      </c>
      <c r="F79" s="40"/>
      <c r="G79" s="33"/>
    </row>
    <row r="80" spans="1:8" ht="50.1" customHeight="1">
      <c r="A80" s="33"/>
      <c r="B80" s="39" t="s">
        <v>8</v>
      </c>
      <c r="C80" s="31"/>
      <c r="D80" s="31"/>
      <c r="E80" s="68">
        <v>4.6210000000000001E-2</v>
      </c>
      <c r="F80" s="40"/>
      <c r="G80" s="33"/>
    </row>
    <row r="81" spans="1:7" ht="50.1" customHeight="1">
      <c r="A81" s="33"/>
      <c r="B81" s="51" t="s">
        <v>9</v>
      </c>
      <c r="C81" s="52"/>
      <c r="D81" s="52"/>
      <c r="E81" s="3">
        <v>0</v>
      </c>
      <c r="F81" s="69"/>
      <c r="G81" s="33"/>
    </row>
    <row r="82" spans="1:7" ht="50.1" customHeight="1">
      <c r="A82" s="33"/>
      <c r="B82" s="39"/>
      <c r="C82" s="31"/>
      <c r="D82" s="31"/>
      <c r="E82" s="31"/>
      <c r="F82" s="40"/>
      <c r="G82" s="33"/>
    </row>
    <row r="83" spans="1:7" ht="50.1" customHeight="1">
      <c r="A83" s="33"/>
      <c r="B83" s="65" t="s">
        <v>73</v>
      </c>
      <c r="C83" s="66"/>
      <c r="D83" s="66"/>
      <c r="E83" s="66"/>
      <c r="F83" s="67"/>
      <c r="G83" s="33"/>
    </row>
    <row r="84" spans="1:7" ht="50.1" customHeight="1">
      <c r="A84" s="33"/>
      <c r="B84" s="39" t="s">
        <v>5</v>
      </c>
      <c r="C84" s="31"/>
      <c r="D84" s="31"/>
      <c r="E84" s="8">
        <v>0</v>
      </c>
      <c r="F84" s="40"/>
      <c r="G84" s="33"/>
    </row>
    <row r="85" spans="1:7" ht="50.1" customHeight="1">
      <c r="A85" s="33"/>
      <c r="B85" s="39" t="s">
        <v>6</v>
      </c>
      <c r="C85" s="31"/>
      <c r="D85" s="31"/>
      <c r="E85" s="4">
        <v>0</v>
      </c>
      <c r="F85" s="40"/>
      <c r="G85" s="33"/>
    </row>
    <row r="86" spans="1:7" ht="50.1" customHeight="1">
      <c r="A86" s="33"/>
      <c r="B86" s="39" t="s">
        <v>7</v>
      </c>
      <c r="C86" s="31"/>
      <c r="D86" s="31"/>
      <c r="E86" s="4">
        <v>0</v>
      </c>
      <c r="F86" s="40"/>
      <c r="G86" s="33"/>
    </row>
    <row r="87" spans="1:7" ht="50.1" customHeight="1">
      <c r="A87" s="33"/>
      <c r="B87" s="44" t="s">
        <v>124</v>
      </c>
      <c r="C87" s="31"/>
      <c r="D87" s="31"/>
      <c r="E87" s="3">
        <v>0</v>
      </c>
      <c r="F87" s="40"/>
      <c r="G87" s="33"/>
    </row>
    <row r="88" spans="1:7" ht="50.1" customHeight="1">
      <c r="A88" s="33"/>
      <c r="B88" s="39" t="s">
        <v>8</v>
      </c>
      <c r="C88" s="31"/>
      <c r="D88" s="31"/>
      <c r="E88" s="68">
        <v>4.6210000000000001E-2</v>
      </c>
      <c r="F88" s="40"/>
      <c r="G88" s="33"/>
    </row>
    <row r="89" spans="1:7" ht="50.1" customHeight="1">
      <c r="A89" s="33"/>
      <c r="B89" s="51" t="s">
        <v>9</v>
      </c>
      <c r="C89" s="52"/>
      <c r="D89" s="52"/>
      <c r="E89" s="3">
        <v>0</v>
      </c>
      <c r="F89" s="69"/>
      <c r="G89" s="33"/>
    </row>
    <row r="90" spans="1:7" s="74" customFormat="1" ht="50.1" customHeight="1">
      <c r="A90" s="70"/>
      <c r="B90" s="44"/>
      <c r="C90" s="71"/>
      <c r="D90" s="71"/>
      <c r="E90" s="72"/>
      <c r="F90" s="73"/>
      <c r="G90" s="70"/>
    </row>
    <row r="91" spans="1:7" ht="50.1" customHeight="1">
      <c r="A91" s="33"/>
      <c r="B91" s="45" t="s">
        <v>118</v>
      </c>
      <c r="C91" s="42"/>
      <c r="D91" s="42"/>
      <c r="E91" s="75"/>
      <c r="F91" s="46">
        <f>E64+E76+E84</f>
        <v>0</v>
      </c>
      <c r="G91" s="33"/>
    </row>
    <row r="92" spans="1:7" ht="50.1" customHeight="1">
      <c r="A92" s="33"/>
      <c r="B92" s="39"/>
      <c r="C92" s="31"/>
      <c r="D92" s="31"/>
      <c r="E92" s="31"/>
      <c r="F92" s="76"/>
      <c r="G92" s="33"/>
    </row>
    <row r="93" spans="1:7" ht="50.1" customHeight="1">
      <c r="A93" s="33"/>
      <c r="B93" s="39"/>
      <c r="C93" s="31"/>
      <c r="D93" s="31"/>
      <c r="E93" s="93"/>
      <c r="F93" s="40"/>
      <c r="G93" s="33"/>
    </row>
    <row r="94" spans="1:7" ht="50.1" customHeight="1">
      <c r="A94" s="33"/>
      <c r="B94" s="94" t="s">
        <v>119</v>
      </c>
      <c r="C94" s="95"/>
      <c r="D94" s="96"/>
      <c r="E94" s="5">
        <v>0</v>
      </c>
      <c r="F94" s="40"/>
      <c r="G94" s="33"/>
    </row>
    <row r="95" spans="1:7" ht="50.1" customHeight="1">
      <c r="A95" s="33"/>
      <c r="B95" s="97" t="s">
        <v>10</v>
      </c>
      <c r="C95" s="98"/>
      <c r="D95" s="98"/>
      <c r="E95" s="99">
        <v>1.4800000000000001E-2</v>
      </c>
      <c r="F95" s="100"/>
      <c r="G95" s="33"/>
    </row>
    <row r="96" spans="1:7" ht="50.1" customHeight="1">
      <c r="A96" s="33"/>
      <c r="B96" s="97"/>
      <c r="C96" s="98"/>
      <c r="D96" s="98"/>
      <c r="E96" s="101"/>
      <c r="F96" s="100"/>
      <c r="G96" s="33"/>
    </row>
    <row r="97" spans="1:7" ht="50.1" customHeight="1">
      <c r="A97" s="33"/>
      <c r="B97" s="102" t="s">
        <v>136</v>
      </c>
      <c r="C97" s="98"/>
      <c r="D97" s="98"/>
      <c r="E97" s="101"/>
      <c r="F97" s="100"/>
      <c r="G97" s="33"/>
    </row>
    <row r="98" spans="1:7" ht="50.1" customHeight="1">
      <c r="A98" s="33"/>
      <c r="B98" s="102" t="s">
        <v>11</v>
      </c>
      <c r="C98" s="103"/>
      <c r="D98" s="103"/>
      <c r="E98" s="104">
        <v>13.19</v>
      </c>
      <c r="F98" s="73"/>
      <c r="G98" s="33"/>
    </row>
    <row r="99" spans="1:7" ht="50.1" customHeight="1">
      <c r="A99" s="33"/>
      <c r="B99" s="102" t="s">
        <v>12</v>
      </c>
      <c r="C99" s="105"/>
      <c r="D99" s="105"/>
      <c r="E99" s="104">
        <v>17.57</v>
      </c>
      <c r="F99" s="73"/>
      <c r="G99" s="33"/>
    </row>
    <row r="100" spans="1:7" ht="50.1" customHeight="1">
      <c r="A100" s="33"/>
      <c r="B100" s="102" t="s">
        <v>13</v>
      </c>
      <c r="C100" s="105"/>
      <c r="D100" s="105"/>
      <c r="E100" s="104">
        <v>26.36</v>
      </c>
      <c r="F100" s="73"/>
      <c r="G100" s="33"/>
    </row>
    <row r="101" spans="1:7" ht="50.1" customHeight="1">
      <c r="A101" s="33"/>
      <c r="B101" s="102" t="s">
        <v>14</v>
      </c>
      <c r="C101" s="105"/>
      <c r="D101" s="105"/>
      <c r="E101" s="104">
        <v>26.36</v>
      </c>
      <c r="F101" s="73"/>
      <c r="G101" s="33"/>
    </row>
    <row r="102" spans="1:7" ht="50.1" customHeight="1">
      <c r="A102" s="33"/>
      <c r="B102" s="97" t="s">
        <v>10</v>
      </c>
      <c r="C102" s="98"/>
      <c r="D102" s="98"/>
      <c r="E102" s="106">
        <v>0.02</v>
      </c>
      <c r="F102" s="100"/>
      <c r="G102" s="33"/>
    </row>
    <row r="103" spans="1:7" ht="50.1" customHeight="1">
      <c r="A103" s="33"/>
      <c r="B103" s="97"/>
      <c r="C103" s="98"/>
      <c r="D103" s="98"/>
      <c r="E103" s="101"/>
      <c r="F103" s="100"/>
      <c r="G103" s="33"/>
    </row>
    <row r="104" spans="1:7" ht="50.1" customHeight="1">
      <c r="A104" s="33"/>
      <c r="B104" s="102" t="s">
        <v>79</v>
      </c>
      <c r="C104" s="105"/>
      <c r="D104" s="105"/>
      <c r="E104" s="107">
        <v>410.08</v>
      </c>
      <c r="F104" s="73"/>
      <c r="G104" s="33"/>
    </row>
    <row r="105" spans="1:7" ht="50.1" customHeight="1">
      <c r="A105" s="33"/>
      <c r="B105" s="97" t="s">
        <v>10</v>
      </c>
      <c r="C105" s="98"/>
      <c r="D105" s="98"/>
      <c r="E105" s="106">
        <v>0.02</v>
      </c>
      <c r="F105" s="100"/>
      <c r="G105" s="33"/>
    </row>
    <row r="106" spans="1:7" s="74" customFormat="1" ht="50.1" customHeight="1">
      <c r="A106" s="70"/>
      <c r="B106" s="108"/>
      <c r="C106" s="109"/>
      <c r="D106" s="109"/>
      <c r="E106" s="101"/>
      <c r="F106" s="100"/>
      <c r="G106" s="70"/>
    </row>
    <row r="107" spans="1:7" ht="50.1" customHeight="1">
      <c r="A107" s="33"/>
      <c r="B107" s="102" t="s">
        <v>15</v>
      </c>
      <c r="C107" s="105"/>
      <c r="D107" s="105"/>
      <c r="E107" s="6">
        <v>0</v>
      </c>
      <c r="F107" s="73"/>
      <c r="G107" s="33"/>
    </row>
    <row r="108" spans="1:7" ht="50.1" customHeight="1">
      <c r="A108" s="33"/>
      <c r="B108" s="97" t="s">
        <v>10</v>
      </c>
      <c r="C108" s="98"/>
      <c r="D108" s="98"/>
      <c r="E108" s="106">
        <v>0.02</v>
      </c>
      <c r="F108" s="100"/>
      <c r="G108" s="33"/>
    </row>
    <row r="109" spans="1:7" ht="50.1" customHeight="1">
      <c r="A109" s="33"/>
      <c r="B109" s="97"/>
      <c r="C109" s="98"/>
      <c r="D109" s="98"/>
      <c r="E109" s="101"/>
      <c r="F109" s="100"/>
      <c r="G109" s="33"/>
    </row>
    <row r="110" spans="1:7" ht="50.1" customHeight="1">
      <c r="A110" s="33"/>
      <c r="B110" s="102" t="s">
        <v>16</v>
      </c>
      <c r="C110" s="98"/>
      <c r="D110" s="98"/>
      <c r="E110" s="6">
        <v>0</v>
      </c>
      <c r="F110" s="100"/>
      <c r="G110" s="33"/>
    </row>
    <row r="111" spans="1:7" ht="50.1" customHeight="1">
      <c r="A111" s="33"/>
      <c r="B111" s="97" t="s">
        <v>10</v>
      </c>
      <c r="C111" s="98"/>
      <c r="D111" s="98"/>
      <c r="E111" s="106">
        <v>0.02</v>
      </c>
      <c r="F111" s="100"/>
      <c r="G111" s="33"/>
    </row>
    <row r="112" spans="1:7" ht="50.1" customHeight="1">
      <c r="A112" s="33"/>
      <c r="B112" s="97"/>
      <c r="C112" s="98"/>
      <c r="D112" s="98"/>
      <c r="E112" s="101"/>
      <c r="F112" s="100"/>
      <c r="G112" s="33"/>
    </row>
    <row r="113" spans="1:8" ht="50.1" customHeight="1">
      <c r="A113" s="33"/>
      <c r="B113" s="102" t="s">
        <v>17</v>
      </c>
      <c r="C113" s="103"/>
      <c r="D113" s="103"/>
      <c r="E113" s="110">
        <v>91.56</v>
      </c>
      <c r="F113" s="73"/>
      <c r="G113" s="33"/>
    </row>
    <row r="114" spans="1:8" ht="50.1" customHeight="1">
      <c r="A114" s="33"/>
      <c r="B114" s="97" t="s">
        <v>10</v>
      </c>
      <c r="C114" s="98"/>
      <c r="D114" s="112"/>
      <c r="E114" s="106">
        <v>0.02</v>
      </c>
      <c r="F114" s="73"/>
      <c r="G114" s="33"/>
    </row>
    <row r="115" spans="1:8" ht="50.1" customHeight="1">
      <c r="A115" s="33"/>
      <c r="B115" s="97"/>
      <c r="C115" s="98"/>
      <c r="D115" s="98"/>
      <c r="E115" s="111"/>
      <c r="F115" s="100"/>
      <c r="G115" s="33"/>
    </row>
    <row r="116" spans="1:8" ht="50.1" customHeight="1">
      <c r="A116" s="33"/>
      <c r="B116" s="102" t="s">
        <v>18</v>
      </c>
      <c r="C116" s="105"/>
      <c r="D116" s="105"/>
      <c r="E116" s="110">
        <v>40.39</v>
      </c>
      <c r="F116" s="73"/>
      <c r="G116" s="33"/>
    </row>
    <row r="117" spans="1:8" ht="50.1" customHeight="1">
      <c r="A117" s="33"/>
      <c r="B117" s="97" t="s">
        <v>10</v>
      </c>
      <c r="C117" s="98"/>
      <c r="D117" s="112"/>
      <c r="E117" s="106">
        <v>0.02</v>
      </c>
      <c r="F117" s="100"/>
      <c r="G117" s="33"/>
    </row>
    <row r="118" spans="1:8" s="74" customFormat="1" ht="50.1" customHeight="1">
      <c r="A118" s="70"/>
      <c r="B118" s="108"/>
      <c r="C118" s="109"/>
      <c r="D118" s="109"/>
      <c r="E118" s="111"/>
      <c r="F118" s="100"/>
      <c r="G118" s="70"/>
    </row>
    <row r="119" spans="1:8" ht="50.1" customHeight="1">
      <c r="A119" s="33"/>
      <c r="B119" s="51" t="s">
        <v>19</v>
      </c>
      <c r="C119" s="52"/>
      <c r="D119" s="52"/>
      <c r="E119" s="106">
        <v>1.4999999999999999E-2</v>
      </c>
      <c r="F119" s="40"/>
      <c r="G119" s="33"/>
    </row>
    <row r="120" spans="1:8" ht="50.1" customHeight="1">
      <c r="A120" s="33"/>
      <c r="B120" s="39"/>
      <c r="C120" s="31"/>
      <c r="D120" s="31"/>
      <c r="E120" s="113"/>
      <c r="F120" s="40"/>
      <c r="G120" s="33"/>
    </row>
    <row r="121" spans="1:8" ht="50.1" customHeight="1">
      <c r="A121" s="33"/>
      <c r="B121" s="45" t="s">
        <v>75</v>
      </c>
      <c r="C121" s="42"/>
      <c r="D121" s="42"/>
      <c r="E121" s="106">
        <v>0.02</v>
      </c>
      <c r="F121" s="40"/>
      <c r="G121" s="33"/>
    </row>
    <row r="122" spans="1:8" s="14" customFormat="1" ht="50.1" customHeight="1">
      <c r="A122" s="12"/>
      <c r="B122" s="114"/>
      <c r="C122" s="12"/>
      <c r="D122" s="12"/>
      <c r="E122" s="12"/>
      <c r="F122" s="115"/>
      <c r="H122" s="12"/>
    </row>
    <row r="123" spans="1:8" s="14" customFormat="1" ht="50.1" customHeight="1">
      <c r="A123" s="12"/>
      <c r="B123" s="114"/>
      <c r="C123" s="12"/>
      <c r="D123" s="12"/>
      <c r="E123" s="12"/>
      <c r="F123" s="115"/>
      <c r="H123" s="12"/>
    </row>
    <row r="124" spans="1:8" ht="50.1" customHeight="1">
      <c r="A124" s="33"/>
      <c r="B124" s="116" t="s">
        <v>132</v>
      </c>
      <c r="C124" s="117" t="s">
        <v>121</v>
      </c>
      <c r="D124" s="7" t="s">
        <v>125</v>
      </c>
      <c r="E124" s="4">
        <v>0</v>
      </c>
      <c r="F124" s="40"/>
      <c r="G124" s="33"/>
      <c r="H124" s="118"/>
    </row>
    <row r="125" spans="1:8" s="74" customFormat="1" ht="50.1" customHeight="1">
      <c r="A125" s="70"/>
      <c r="B125" s="116" t="s">
        <v>62</v>
      </c>
      <c r="C125" s="119"/>
      <c r="D125" s="119"/>
      <c r="E125" s="120">
        <v>0.01</v>
      </c>
      <c r="F125" s="73"/>
      <c r="G125" s="70"/>
    </row>
    <row r="126" spans="1:8" ht="50.1" customHeight="1" thickBot="1">
      <c r="A126" s="33"/>
      <c r="B126" s="116" t="s">
        <v>80</v>
      </c>
      <c r="C126" s="121"/>
      <c r="D126" s="121"/>
      <c r="E126" s="122">
        <f>E124+E125</f>
        <v>0.01</v>
      </c>
      <c r="F126" s="40"/>
      <c r="G126" s="33"/>
    </row>
    <row r="127" spans="1:8" ht="50.1" customHeight="1" thickTop="1">
      <c r="A127" s="33"/>
      <c r="B127" s="39"/>
      <c r="C127" s="31"/>
      <c r="D127" s="31"/>
      <c r="E127" s="31"/>
      <c r="F127" s="40"/>
      <c r="G127" s="33"/>
    </row>
    <row r="128" spans="1:8" ht="50.1" customHeight="1">
      <c r="A128" s="33"/>
      <c r="B128" s="123" t="s">
        <v>72</v>
      </c>
      <c r="C128" s="124"/>
      <c r="D128" s="124"/>
      <c r="E128" s="125" t="str">
        <f>'Berechnung (Mod)'!D97</f>
        <v>Endvermögen negativ</v>
      </c>
      <c r="F128" s="73"/>
      <c r="G128" s="33"/>
    </row>
    <row r="129" spans="1:8" s="14" customFormat="1" ht="50.1" customHeight="1">
      <c r="A129" s="12"/>
      <c r="B129" s="126"/>
      <c r="C129" s="127"/>
      <c r="D129" s="127"/>
      <c r="E129" s="127"/>
      <c r="F129" s="128"/>
      <c r="H129" s="12"/>
    </row>
    <row r="130" spans="1:8" s="14" customFormat="1" ht="49.5" customHeight="1">
      <c r="A130" s="12"/>
      <c r="B130" s="129"/>
      <c r="C130" s="129"/>
      <c r="D130" s="129"/>
      <c r="E130" s="129"/>
      <c r="F130" s="129"/>
      <c r="H130" s="12"/>
    </row>
    <row r="131" spans="1:8" s="14" customFormat="1" ht="50.1" customHeight="1">
      <c r="A131" s="12"/>
      <c r="B131" s="130"/>
      <c r="C131" s="130"/>
      <c r="D131" s="130"/>
      <c r="E131" s="130"/>
      <c r="F131" s="130"/>
      <c r="H131" s="12"/>
    </row>
    <row r="132" spans="1:8" s="14" customFormat="1" ht="120" customHeight="1">
      <c r="A132" s="12"/>
      <c r="B132" s="267" t="s">
        <v>131</v>
      </c>
      <c r="C132" s="267"/>
      <c r="D132" s="267"/>
      <c r="E132" s="267"/>
      <c r="F132" s="267"/>
      <c r="H132" s="12"/>
    </row>
    <row r="133" spans="1:8" s="14" customFormat="1" ht="50.1" customHeight="1">
      <c r="A133" s="12"/>
      <c r="B133" s="130"/>
      <c r="C133" s="130"/>
      <c r="D133" s="130"/>
      <c r="E133" s="130"/>
      <c r="F133" s="130"/>
      <c r="H133" s="12"/>
    </row>
    <row r="134" spans="1:8" s="14" customFormat="1" ht="50.1" customHeight="1">
      <c r="A134" s="12"/>
      <c r="B134" s="130"/>
      <c r="C134" s="130"/>
      <c r="D134" s="130"/>
      <c r="E134" s="130"/>
      <c r="F134" s="130"/>
      <c r="H134" s="12"/>
    </row>
    <row r="135" spans="1:8" s="14" customFormat="1" ht="50.1" customHeight="1">
      <c r="A135" s="12"/>
      <c r="B135" s="130"/>
      <c r="C135" s="130"/>
      <c r="D135" s="130"/>
      <c r="E135" s="130"/>
      <c r="F135" s="130"/>
      <c r="H135" s="12"/>
    </row>
    <row r="136" spans="1:8" s="14" customFormat="1" ht="50.1" customHeight="1">
      <c r="A136" s="12"/>
      <c r="B136" s="130"/>
      <c r="C136" s="130"/>
      <c r="D136" s="130"/>
      <c r="E136" s="130"/>
      <c r="F136" s="130"/>
      <c r="H136" s="12"/>
    </row>
    <row r="137" spans="1:8" s="14" customFormat="1" ht="50.1" customHeight="1">
      <c r="A137" s="12"/>
      <c r="B137" s="130"/>
      <c r="C137" s="130"/>
      <c r="D137" s="130"/>
      <c r="E137" s="130"/>
      <c r="F137" s="130"/>
      <c r="H137" s="12"/>
    </row>
    <row r="138" spans="1:8" s="14" customFormat="1" ht="50.1" customHeight="1">
      <c r="A138" s="12"/>
      <c r="B138" s="130"/>
      <c r="C138" s="130"/>
      <c r="D138" s="130"/>
      <c r="E138" s="130"/>
      <c r="F138" s="130"/>
      <c r="H138" s="12"/>
    </row>
    <row r="139" spans="1:8" s="14" customFormat="1" ht="50.1" customHeight="1">
      <c r="A139" s="12"/>
      <c r="B139" s="130"/>
      <c r="C139" s="130"/>
      <c r="D139" s="130"/>
      <c r="E139" s="130"/>
      <c r="F139" s="130"/>
      <c r="H139" s="12"/>
    </row>
    <row r="140" spans="1:8" s="14" customFormat="1" ht="50.1" customHeight="1" thickBot="1">
      <c r="A140" s="12"/>
      <c r="B140" s="131"/>
      <c r="C140" s="132"/>
      <c r="D140" s="131"/>
      <c r="E140" s="131"/>
      <c r="F140" s="131"/>
      <c r="H140" s="12"/>
    </row>
    <row r="141" spans="1:8" s="14" customFormat="1" ht="13.5" customHeight="1">
      <c r="A141" s="12"/>
      <c r="B141" s="130"/>
      <c r="C141" s="130"/>
      <c r="D141" s="130"/>
      <c r="E141" s="130"/>
      <c r="F141" s="130"/>
      <c r="H141" s="12"/>
    </row>
    <row r="142" spans="1:8" s="14" customFormat="1" ht="50.1" customHeight="1">
      <c r="A142" s="12"/>
      <c r="B142" s="133" t="s">
        <v>122</v>
      </c>
      <c r="C142" s="130"/>
      <c r="D142" s="130"/>
      <c r="E142" s="130"/>
      <c r="F142" s="134" t="s">
        <v>123</v>
      </c>
      <c r="H142" s="12"/>
    </row>
    <row r="143" spans="1:8" ht="50.1" customHeight="1">
      <c r="B143" s="74"/>
      <c r="C143" s="74"/>
      <c r="D143" s="74"/>
      <c r="E143" s="74"/>
      <c r="F143" s="74"/>
    </row>
    <row r="144" spans="1:8" ht="50.1" customHeight="1"/>
    <row r="145" ht="50.1" customHeight="1"/>
    <row r="146" ht="50.1" customHeight="1"/>
    <row r="147" ht="50.1" customHeight="1"/>
    <row r="148" ht="50.1" customHeight="1"/>
    <row r="149" ht="50.1" customHeight="1"/>
    <row r="150" ht="50.1" customHeight="1"/>
    <row r="151" ht="50.1" customHeight="1"/>
    <row r="152" ht="50.1" customHeight="1"/>
    <row r="153" ht="50.1" customHeight="1"/>
  </sheetData>
  <sheetProtection algorithmName="SHA-512" hashValue="JALxNZZr8u8DLsNpK6H7DD5/3O3J1OVPzqwB6EoP+lVQzTs/ZRHBmjk6spLWLKAdToHORE6iUs+Kw+C2tXXUEA==" saltValue="xE9XJwuY6O+t4JZMz5q26w==" spinCount="100000" sheet="1" objects="1" scenarios="1" selectLockedCells="1"/>
  <mergeCells count="4">
    <mergeCell ref="D6:F6"/>
    <mergeCell ref="D8:F8"/>
    <mergeCell ref="B132:F132"/>
    <mergeCell ref="B4:E4"/>
  </mergeCells>
  <phoneticPr fontId="0" type="noConversion"/>
  <printOptions verticalCentered="1"/>
  <pageMargins left="0.98425196850393704" right="0.39370078740157483" top="0.39370078740157483" bottom="0.39370078740157483" header="0.39370078740157483" footer="0.51181102362204722"/>
  <pageSetup paperSize="9" scale="19" fitToHeight="0" orientation="portrait" r:id="rId1"/>
  <headerFooter alignWithMargins="0">
    <oddHeader>&amp;R&amp;"Arial,Fett"&amp;34Datum:    &amp;D</oddHeader>
    <oddFooter>&amp;C&amp;"Arial,Standard"&amp;34Seite &amp;P von &amp;N</oddFooter>
  </headerFooter>
  <rowBreaks count="2" manualBreakCount="2">
    <brk id="73" max="5" man="1"/>
    <brk id="142" max="6" man="1"/>
  </rowBreaks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  <pageSetUpPr fitToPage="1"/>
  </sheetPr>
  <dimension ref="A1:BB106"/>
  <sheetViews>
    <sheetView showGridLines="0" topLeftCell="B61" zoomScaleNormal="100" zoomScalePageLayoutView="145" workbookViewId="0">
      <selection activeCell="D90" sqref="D90"/>
    </sheetView>
  </sheetViews>
  <sheetFormatPr baseColWidth="10" defaultColWidth="12.5703125" defaultRowHeight="12.75" outlineLevelRow="1"/>
  <cols>
    <col min="1" max="1" width="3.7109375" style="148" hidden="1" customWidth="1"/>
    <col min="2" max="2" width="49.85546875" style="164" customWidth="1"/>
    <col min="3" max="3" width="25.42578125" style="143" customWidth="1"/>
    <col min="4" max="4" width="18.5703125" style="143" customWidth="1"/>
    <col min="5" max="5" width="12.5703125" style="143" bestFit="1" customWidth="1"/>
    <col min="6" max="6" width="14.42578125" style="143" customWidth="1"/>
    <col min="7" max="7" width="11.28515625" style="143" customWidth="1"/>
    <col min="8" max="8" width="10.7109375" style="143" customWidth="1"/>
    <col min="9" max="13" width="9.85546875" style="143" bestFit="1" customWidth="1"/>
    <col min="14" max="14" width="9.85546875" style="146" bestFit="1" customWidth="1"/>
    <col min="15" max="18" width="9.85546875" style="143" bestFit="1" customWidth="1"/>
    <col min="19" max="19" width="9.85546875" style="146" bestFit="1" customWidth="1"/>
    <col min="20" max="22" width="9.85546875" style="143" bestFit="1" customWidth="1"/>
    <col min="23" max="23" width="10.28515625" style="143" bestFit="1" customWidth="1"/>
    <col min="24" max="24" width="10.28515625" style="146" bestFit="1" customWidth="1"/>
    <col min="25" max="33" width="10.28515625" style="143" bestFit="1" customWidth="1"/>
    <col min="34" max="34" width="10.7109375" style="148" customWidth="1"/>
    <col min="35" max="16384" width="12.5703125" style="148"/>
  </cols>
  <sheetData>
    <row r="1" spans="1:43" s="143" customFormat="1">
      <c r="A1" s="135"/>
      <c r="B1" s="136"/>
      <c r="C1" s="137"/>
      <c r="D1" s="138"/>
      <c r="E1" s="137"/>
      <c r="F1" s="139"/>
      <c r="G1" s="139"/>
      <c r="H1" s="140" t="e">
        <f>'Eingabeblatt Modernisierung'!#REF!</f>
        <v>#REF!</v>
      </c>
      <c r="I1" s="137"/>
      <c r="J1" s="137"/>
      <c r="K1" s="139"/>
      <c r="L1" s="141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42"/>
      <c r="AI1" s="142"/>
      <c r="AJ1" s="142"/>
      <c r="AK1" s="142"/>
      <c r="AL1" s="142"/>
      <c r="AM1" s="142"/>
      <c r="AN1" s="142"/>
      <c r="AO1" s="142"/>
      <c r="AP1" s="142"/>
      <c r="AQ1" s="142"/>
    </row>
    <row r="2" spans="1:43" s="143" customFormat="1">
      <c r="A2" s="144"/>
      <c r="B2" s="145"/>
      <c r="C2" s="146"/>
      <c r="D2" s="147"/>
      <c r="E2" s="146"/>
      <c r="H2" s="146"/>
      <c r="I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43" s="143" customFormat="1">
      <c r="A3" s="144"/>
      <c r="B3" s="145"/>
      <c r="E3" s="146"/>
      <c r="F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1:43" ht="13.5" thickBot="1">
      <c r="A4" s="144"/>
      <c r="B4" s="144"/>
      <c r="N4" s="147"/>
      <c r="O4" s="146"/>
      <c r="P4" s="147"/>
      <c r="Q4" s="147"/>
      <c r="T4" s="146"/>
      <c r="U4" s="146"/>
      <c r="V4" s="146"/>
      <c r="W4" s="146"/>
      <c r="Y4" s="146"/>
      <c r="Z4" s="146"/>
      <c r="AA4" s="146"/>
      <c r="AB4" s="146"/>
      <c r="AC4" s="146"/>
      <c r="AD4" s="146"/>
      <c r="AE4" s="146"/>
      <c r="AF4" s="146"/>
      <c r="AG4" s="146"/>
      <c r="AH4" s="143"/>
      <c r="AI4" s="143"/>
    </row>
    <row r="5" spans="1:43">
      <c r="A5" s="144"/>
      <c r="B5" s="144"/>
      <c r="C5" s="149" t="s">
        <v>69</v>
      </c>
      <c r="D5" s="150" t="e">
        <f>'Eingabeblatt Modernisierung'!F25</f>
        <v>#DIV/0!</v>
      </c>
      <c r="E5" s="151" t="s">
        <v>67</v>
      </c>
      <c r="F5" s="142"/>
      <c r="G5" s="152">
        <f>'Eingabeblatt Modernisierung'!F31</f>
        <v>0</v>
      </c>
      <c r="H5" s="153" t="s">
        <v>20</v>
      </c>
      <c r="I5" s="154"/>
      <c r="J5" s="155">
        <f>'Eingabeblatt Modernisierung'!E15</f>
        <v>0</v>
      </c>
      <c r="N5" s="147"/>
      <c r="O5" s="146"/>
      <c r="P5" s="147"/>
      <c r="Q5" s="147"/>
      <c r="T5" s="146"/>
      <c r="U5" s="146"/>
      <c r="V5" s="146"/>
      <c r="W5" s="146"/>
      <c r="Y5" s="146"/>
      <c r="Z5" s="146"/>
      <c r="AA5" s="146"/>
      <c r="AB5" s="146"/>
      <c r="AC5" s="146"/>
      <c r="AD5" s="146"/>
      <c r="AE5" s="146"/>
      <c r="AF5" s="146"/>
      <c r="AG5" s="146"/>
      <c r="AH5" s="143"/>
      <c r="AI5" s="143"/>
    </row>
    <row r="6" spans="1:43">
      <c r="A6" s="144"/>
      <c r="B6" s="144"/>
      <c r="C6" s="156" t="s">
        <v>66</v>
      </c>
      <c r="D6" s="157">
        <f>'Eingabeblatt Modernisierung'!F26</f>
        <v>0</v>
      </c>
      <c r="E6" s="158" t="s">
        <v>68</v>
      </c>
      <c r="F6" s="159"/>
      <c r="G6" s="160" t="e">
        <f>'Eingabeblatt Modernisierung'!F29</f>
        <v>#DIV/0!</v>
      </c>
      <c r="H6" s="161" t="s">
        <v>21</v>
      </c>
      <c r="I6" s="162"/>
      <c r="J6" s="163">
        <f>'Eingabeblatt Modernisierung'!E17</f>
        <v>0</v>
      </c>
      <c r="N6" s="147"/>
      <c r="O6" s="146"/>
      <c r="P6" s="147"/>
      <c r="Q6" s="147"/>
      <c r="T6" s="146"/>
      <c r="U6" s="146"/>
      <c r="V6" s="146"/>
      <c r="W6" s="146"/>
      <c r="Y6" s="146"/>
      <c r="Z6" s="146"/>
      <c r="AA6" s="146"/>
      <c r="AB6" s="146"/>
      <c r="AC6" s="146"/>
      <c r="AD6" s="146"/>
      <c r="AE6" s="146"/>
      <c r="AF6" s="146"/>
      <c r="AG6" s="146"/>
      <c r="AH6" s="143"/>
      <c r="AI6" s="143"/>
    </row>
    <row r="7" spans="1:43" s="143" customFormat="1">
      <c r="A7" s="144"/>
      <c r="B7" s="144"/>
      <c r="C7" s="164"/>
      <c r="E7" s="165" t="s">
        <v>92</v>
      </c>
      <c r="G7" s="160">
        <f>'Eingabeblatt Modernisierung'!F32</f>
        <v>0</v>
      </c>
      <c r="H7" s="147" t="s">
        <v>22</v>
      </c>
      <c r="J7" s="166">
        <f>'Eingabeblatt Modernisierung'!E16</f>
        <v>0</v>
      </c>
      <c r="M7" s="147"/>
      <c r="N7" s="147"/>
      <c r="O7" s="146"/>
      <c r="P7" s="147"/>
      <c r="Q7" s="147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43" s="143" customFormat="1" ht="13.5" thickBot="1">
      <c r="A8" s="144"/>
      <c r="B8" s="144"/>
      <c r="C8" s="164"/>
      <c r="D8" s="159"/>
      <c r="E8" s="158" t="s">
        <v>93</v>
      </c>
      <c r="F8" s="159"/>
      <c r="G8" s="160">
        <f>'Eingabeblatt Modernisierung'!F30</f>
        <v>0</v>
      </c>
      <c r="H8" s="167" t="s">
        <v>23</v>
      </c>
      <c r="I8" s="168"/>
      <c r="J8" s="169">
        <f>'Eingabeblatt Modernisierung'!E18</f>
        <v>0</v>
      </c>
      <c r="M8" s="146"/>
      <c r="N8" s="147"/>
      <c r="P8" s="170"/>
      <c r="S8" s="170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1:43" s="143" customFormat="1">
      <c r="A9" s="144"/>
      <c r="B9" s="144"/>
      <c r="C9" s="164"/>
      <c r="E9" s="171" t="s">
        <v>115</v>
      </c>
      <c r="F9" s="172"/>
      <c r="G9" s="173">
        <f>'Eingabeblatt Modernisierung'!F33</f>
        <v>0</v>
      </c>
      <c r="L9" s="170"/>
      <c r="M9" s="146"/>
      <c r="N9" s="147"/>
      <c r="P9" s="170"/>
      <c r="S9" s="170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43" s="143" customFormat="1">
      <c r="A10" s="144"/>
      <c r="B10" s="144"/>
      <c r="C10" s="158" t="s">
        <v>24</v>
      </c>
      <c r="D10" s="174" t="e">
        <f>D6+D5</f>
        <v>#DIV/0!</v>
      </c>
      <c r="E10" s="175" t="s">
        <v>94</v>
      </c>
      <c r="F10" s="159"/>
      <c r="G10" s="173" t="e">
        <f>G6+G5+G7+G8+G9</f>
        <v>#DIV/0!</v>
      </c>
      <c r="I10" s="146"/>
      <c r="J10" s="147"/>
      <c r="L10" s="170"/>
      <c r="M10" s="146"/>
      <c r="N10" s="147"/>
      <c r="P10" s="170"/>
      <c r="S10" s="170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pans="1:43" s="143" customFormat="1">
      <c r="A11" s="144"/>
      <c r="B11" s="144"/>
      <c r="G11" s="176"/>
      <c r="I11" s="146"/>
      <c r="J11" s="147"/>
      <c r="L11" s="170"/>
      <c r="M11" s="146"/>
      <c r="N11" s="147"/>
      <c r="P11" s="170"/>
      <c r="S11" s="170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43">
      <c r="A12" s="144"/>
      <c r="B12" s="177" t="s">
        <v>25</v>
      </c>
      <c r="C12" s="178"/>
      <c r="D12" s="179">
        <v>1</v>
      </c>
      <c r="E12" s="179">
        <v>2</v>
      </c>
      <c r="F12" s="179">
        <v>3</v>
      </c>
      <c r="G12" s="179">
        <v>4</v>
      </c>
      <c r="H12" s="179">
        <v>5</v>
      </c>
      <c r="I12" s="179">
        <v>6</v>
      </c>
      <c r="J12" s="179">
        <v>7</v>
      </c>
      <c r="K12" s="179">
        <v>8</v>
      </c>
      <c r="L12" s="179">
        <v>9</v>
      </c>
      <c r="M12" s="179">
        <v>10</v>
      </c>
      <c r="N12" s="179">
        <v>11</v>
      </c>
      <c r="O12" s="179">
        <v>12</v>
      </c>
      <c r="P12" s="179">
        <v>13</v>
      </c>
      <c r="Q12" s="179">
        <v>14</v>
      </c>
      <c r="R12" s="179">
        <v>15</v>
      </c>
      <c r="S12" s="179">
        <v>16</v>
      </c>
      <c r="T12" s="179">
        <v>17</v>
      </c>
      <c r="U12" s="179">
        <v>18</v>
      </c>
      <c r="V12" s="179">
        <v>19</v>
      </c>
      <c r="W12" s="179">
        <v>20</v>
      </c>
      <c r="X12" s="179">
        <v>21</v>
      </c>
      <c r="Y12" s="179">
        <v>22</v>
      </c>
      <c r="Z12" s="179">
        <v>23</v>
      </c>
      <c r="AA12" s="179">
        <v>24</v>
      </c>
      <c r="AB12" s="179">
        <v>25</v>
      </c>
      <c r="AC12" s="179">
        <v>26</v>
      </c>
      <c r="AD12" s="179">
        <v>27</v>
      </c>
      <c r="AE12" s="179">
        <v>28</v>
      </c>
      <c r="AF12" s="179">
        <v>29</v>
      </c>
      <c r="AG12" s="179">
        <v>30</v>
      </c>
      <c r="AH12" s="179">
        <v>31</v>
      </c>
      <c r="AI12" s="179">
        <v>32</v>
      </c>
      <c r="AJ12" s="179">
        <v>33</v>
      </c>
      <c r="AK12" s="179">
        <v>34</v>
      </c>
      <c r="AL12" s="179">
        <v>35</v>
      </c>
      <c r="AM12" s="179">
        <v>36</v>
      </c>
      <c r="AN12" s="179">
        <v>37</v>
      </c>
      <c r="AO12" s="179">
        <v>38</v>
      </c>
      <c r="AP12" s="179">
        <v>39</v>
      </c>
      <c r="AQ12" s="179">
        <v>40</v>
      </c>
    </row>
    <row r="13" spans="1:43" s="183" customFormat="1" ht="13.5" thickBot="1">
      <c r="A13" s="180"/>
      <c r="B13" s="181" t="s">
        <v>26</v>
      </c>
      <c r="C13" s="182"/>
      <c r="D13" s="182">
        <f>'Eingabeblatt Modernisierung'!E13</f>
        <v>0</v>
      </c>
      <c r="E13" s="182">
        <f t="shared" ref="E13:AQ13" si="0">D13+1</f>
        <v>1</v>
      </c>
      <c r="F13" s="182">
        <f t="shared" si="0"/>
        <v>2</v>
      </c>
      <c r="G13" s="182">
        <f t="shared" si="0"/>
        <v>3</v>
      </c>
      <c r="H13" s="182">
        <f t="shared" si="0"/>
        <v>4</v>
      </c>
      <c r="I13" s="182">
        <f t="shared" si="0"/>
        <v>5</v>
      </c>
      <c r="J13" s="182">
        <f t="shared" si="0"/>
        <v>6</v>
      </c>
      <c r="K13" s="182">
        <f t="shared" si="0"/>
        <v>7</v>
      </c>
      <c r="L13" s="182">
        <f t="shared" si="0"/>
        <v>8</v>
      </c>
      <c r="M13" s="182">
        <f t="shared" si="0"/>
        <v>9</v>
      </c>
      <c r="N13" s="182">
        <f t="shared" si="0"/>
        <v>10</v>
      </c>
      <c r="O13" s="182">
        <f t="shared" si="0"/>
        <v>11</v>
      </c>
      <c r="P13" s="182">
        <f t="shared" si="0"/>
        <v>12</v>
      </c>
      <c r="Q13" s="182">
        <f t="shared" si="0"/>
        <v>13</v>
      </c>
      <c r="R13" s="182">
        <f t="shared" si="0"/>
        <v>14</v>
      </c>
      <c r="S13" s="182">
        <f t="shared" si="0"/>
        <v>15</v>
      </c>
      <c r="T13" s="182">
        <f t="shared" si="0"/>
        <v>16</v>
      </c>
      <c r="U13" s="182">
        <f t="shared" si="0"/>
        <v>17</v>
      </c>
      <c r="V13" s="182">
        <f t="shared" si="0"/>
        <v>18</v>
      </c>
      <c r="W13" s="182">
        <f t="shared" si="0"/>
        <v>19</v>
      </c>
      <c r="X13" s="182">
        <f t="shared" si="0"/>
        <v>20</v>
      </c>
      <c r="Y13" s="182">
        <f t="shared" si="0"/>
        <v>21</v>
      </c>
      <c r="Z13" s="182">
        <f t="shared" si="0"/>
        <v>22</v>
      </c>
      <c r="AA13" s="182">
        <f t="shared" si="0"/>
        <v>23</v>
      </c>
      <c r="AB13" s="182">
        <f t="shared" si="0"/>
        <v>24</v>
      </c>
      <c r="AC13" s="182">
        <f t="shared" si="0"/>
        <v>25</v>
      </c>
      <c r="AD13" s="182">
        <f t="shared" si="0"/>
        <v>26</v>
      </c>
      <c r="AE13" s="182">
        <f t="shared" si="0"/>
        <v>27</v>
      </c>
      <c r="AF13" s="182">
        <f t="shared" si="0"/>
        <v>28</v>
      </c>
      <c r="AG13" s="182">
        <f t="shared" si="0"/>
        <v>29</v>
      </c>
      <c r="AH13" s="182">
        <f t="shared" si="0"/>
        <v>30</v>
      </c>
      <c r="AI13" s="182">
        <f t="shared" si="0"/>
        <v>31</v>
      </c>
      <c r="AJ13" s="182">
        <f t="shared" si="0"/>
        <v>32</v>
      </c>
      <c r="AK13" s="182">
        <f t="shared" si="0"/>
        <v>33</v>
      </c>
      <c r="AL13" s="182">
        <f t="shared" si="0"/>
        <v>34</v>
      </c>
      <c r="AM13" s="182">
        <f t="shared" si="0"/>
        <v>35</v>
      </c>
      <c r="AN13" s="182">
        <f t="shared" si="0"/>
        <v>36</v>
      </c>
      <c r="AO13" s="182">
        <f t="shared" si="0"/>
        <v>37</v>
      </c>
      <c r="AP13" s="182">
        <f t="shared" si="0"/>
        <v>38</v>
      </c>
      <c r="AQ13" s="182">
        <f t="shared" si="0"/>
        <v>39</v>
      </c>
    </row>
    <row r="14" spans="1:43" ht="15.75">
      <c r="A14" s="184"/>
      <c r="B14" s="185" t="s">
        <v>27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</row>
    <row r="15" spans="1:43" outlineLevel="1">
      <c r="A15" s="187"/>
      <c r="B15" s="188"/>
      <c r="C15" s="189"/>
      <c r="D15" s="190" t="s">
        <v>28</v>
      </c>
      <c r="E15" s="190" t="s">
        <v>28</v>
      </c>
      <c r="F15" s="190" t="s">
        <v>28</v>
      </c>
      <c r="G15" s="190" t="s">
        <v>28</v>
      </c>
      <c r="H15" s="190" t="s">
        <v>28</v>
      </c>
      <c r="I15" s="190" t="s">
        <v>28</v>
      </c>
      <c r="J15" s="190" t="s">
        <v>28</v>
      </c>
      <c r="K15" s="190" t="s">
        <v>28</v>
      </c>
      <c r="L15" s="190" t="s">
        <v>28</v>
      </c>
      <c r="M15" s="190" t="s">
        <v>28</v>
      </c>
      <c r="N15" s="190" t="s">
        <v>28</v>
      </c>
      <c r="O15" s="190" t="s">
        <v>28</v>
      </c>
      <c r="P15" s="190" t="s">
        <v>28</v>
      </c>
      <c r="Q15" s="190" t="s">
        <v>28</v>
      </c>
      <c r="R15" s="190" t="s">
        <v>28</v>
      </c>
      <c r="S15" s="190" t="s">
        <v>28</v>
      </c>
      <c r="T15" s="190" t="s">
        <v>28</v>
      </c>
      <c r="U15" s="190" t="s">
        <v>28</v>
      </c>
      <c r="V15" s="190" t="s">
        <v>28</v>
      </c>
      <c r="W15" s="190" t="s">
        <v>28</v>
      </c>
      <c r="X15" s="190" t="s">
        <v>28</v>
      </c>
      <c r="Y15" s="190" t="s">
        <v>28</v>
      </c>
      <c r="Z15" s="190" t="s">
        <v>28</v>
      </c>
      <c r="AA15" s="190" t="s">
        <v>28</v>
      </c>
      <c r="AB15" s="190" t="s">
        <v>28</v>
      </c>
      <c r="AC15" s="190" t="s">
        <v>28</v>
      </c>
      <c r="AD15" s="190" t="s">
        <v>28</v>
      </c>
      <c r="AE15" s="190" t="s">
        <v>28</v>
      </c>
      <c r="AF15" s="190" t="s">
        <v>28</v>
      </c>
      <c r="AG15" s="190" t="s">
        <v>28</v>
      </c>
      <c r="AH15" s="190" t="s">
        <v>28</v>
      </c>
      <c r="AI15" s="190" t="s">
        <v>28</v>
      </c>
      <c r="AJ15" s="190" t="s">
        <v>28</v>
      </c>
      <c r="AK15" s="190" t="s">
        <v>28</v>
      </c>
      <c r="AL15" s="190" t="s">
        <v>28</v>
      </c>
      <c r="AM15" s="190" t="s">
        <v>28</v>
      </c>
      <c r="AN15" s="190" t="s">
        <v>28</v>
      </c>
      <c r="AO15" s="190" t="s">
        <v>28</v>
      </c>
      <c r="AP15" s="190" t="s">
        <v>28</v>
      </c>
      <c r="AQ15" s="190" t="s">
        <v>28</v>
      </c>
    </row>
    <row r="16" spans="1:43" outlineLevel="1">
      <c r="A16" s="187"/>
      <c r="B16" s="191" t="s">
        <v>74</v>
      </c>
      <c r="C16" s="192">
        <f>'Eingabeblatt Modernisierung'!E95</f>
        <v>1.4800000000000001E-2</v>
      </c>
      <c r="D16" s="193">
        <f>'Eingabeblatt Modernisierung'!E94</f>
        <v>0</v>
      </c>
      <c r="E16" s="194">
        <f>D16*(1+$C$16)</f>
        <v>0</v>
      </c>
      <c r="F16" s="194">
        <f t="shared" ref="F16:AQ16" si="1">E16*(1+$C$16)</f>
        <v>0</v>
      </c>
      <c r="G16" s="194">
        <f t="shared" si="1"/>
        <v>0</v>
      </c>
      <c r="H16" s="194">
        <f t="shared" si="1"/>
        <v>0</v>
      </c>
      <c r="I16" s="194">
        <f t="shared" si="1"/>
        <v>0</v>
      </c>
      <c r="J16" s="194">
        <f t="shared" si="1"/>
        <v>0</v>
      </c>
      <c r="K16" s="194">
        <f t="shared" si="1"/>
        <v>0</v>
      </c>
      <c r="L16" s="194">
        <f t="shared" si="1"/>
        <v>0</v>
      </c>
      <c r="M16" s="194">
        <f t="shared" si="1"/>
        <v>0</v>
      </c>
      <c r="N16" s="194">
        <f t="shared" si="1"/>
        <v>0</v>
      </c>
      <c r="O16" s="194">
        <f t="shared" si="1"/>
        <v>0</v>
      </c>
      <c r="P16" s="194">
        <f t="shared" si="1"/>
        <v>0</v>
      </c>
      <c r="Q16" s="194">
        <f t="shared" si="1"/>
        <v>0</v>
      </c>
      <c r="R16" s="194">
        <f t="shared" si="1"/>
        <v>0</v>
      </c>
      <c r="S16" s="194">
        <f t="shared" si="1"/>
        <v>0</v>
      </c>
      <c r="T16" s="194">
        <f t="shared" si="1"/>
        <v>0</v>
      </c>
      <c r="U16" s="194">
        <f t="shared" si="1"/>
        <v>0</v>
      </c>
      <c r="V16" s="194">
        <f t="shared" si="1"/>
        <v>0</v>
      </c>
      <c r="W16" s="194">
        <f t="shared" si="1"/>
        <v>0</v>
      </c>
      <c r="X16" s="194">
        <f t="shared" si="1"/>
        <v>0</v>
      </c>
      <c r="Y16" s="194">
        <f t="shared" si="1"/>
        <v>0</v>
      </c>
      <c r="Z16" s="194">
        <f t="shared" si="1"/>
        <v>0</v>
      </c>
      <c r="AA16" s="194">
        <f t="shared" si="1"/>
        <v>0</v>
      </c>
      <c r="AB16" s="194">
        <f t="shared" si="1"/>
        <v>0</v>
      </c>
      <c r="AC16" s="194">
        <f t="shared" si="1"/>
        <v>0</v>
      </c>
      <c r="AD16" s="194">
        <f t="shared" si="1"/>
        <v>0</v>
      </c>
      <c r="AE16" s="194">
        <f t="shared" si="1"/>
        <v>0</v>
      </c>
      <c r="AF16" s="194">
        <f t="shared" si="1"/>
        <v>0</v>
      </c>
      <c r="AG16" s="194">
        <f t="shared" si="1"/>
        <v>0</v>
      </c>
      <c r="AH16" s="194">
        <f t="shared" si="1"/>
        <v>0</v>
      </c>
      <c r="AI16" s="194">
        <f t="shared" si="1"/>
        <v>0</v>
      </c>
      <c r="AJ16" s="194">
        <f t="shared" si="1"/>
        <v>0</v>
      </c>
      <c r="AK16" s="194">
        <f t="shared" si="1"/>
        <v>0</v>
      </c>
      <c r="AL16" s="194">
        <f t="shared" si="1"/>
        <v>0</v>
      </c>
      <c r="AM16" s="194">
        <f t="shared" si="1"/>
        <v>0</v>
      </c>
      <c r="AN16" s="194">
        <f t="shared" si="1"/>
        <v>0</v>
      </c>
      <c r="AO16" s="194">
        <f>AN16*(1+$C$16)</f>
        <v>0</v>
      </c>
      <c r="AP16" s="194">
        <f t="shared" si="1"/>
        <v>0</v>
      </c>
      <c r="AQ16" s="194">
        <f t="shared" si="1"/>
        <v>0</v>
      </c>
    </row>
    <row r="17" spans="1:43" outlineLevel="1">
      <c r="A17" s="187"/>
      <c r="B17" s="195" t="s">
        <v>29</v>
      </c>
      <c r="C17" s="192">
        <f>'Eingabeblatt Modernisierung'!E108</f>
        <v>0.02</v>
      </c>
      <c r="D17" s="193">
        <f>'Eingabeblatt Modernisierung'!E107</f>
        <v>0</v>
      </c>
      <c r="E17" s="194">
        <f>D17*(1+$C$17)</f>
        <v>0</v>
      </c>
      <c r="F17" s="194">
        <f t="shared" ref="F17:AQ17" si="2">E17*(1+$C$17)</f>
        <v>0</v>
      </c>
      <c r="G17" s="194">
        <f t="shared" si="2"/>
        <v>0</v>
      </c>
      <c r="H17" s="194">
        <f t="shared" si="2"/>
        <v>0</v>
      </c>
      <c r="I17" s="194">
        <f t="shared" si="2"/>
        <v>0</v>
      </c>
      <c r="J17" s="194">
        <f t="shared" si="2"/>
        <v>0</v>
      </c>
      <c r="K17" s="194">
        <f t="shared" si="2"/>
        <v>0</v>
      </c>
      <c r="L17" s="194">
        <f t="shared" si="2"/>
        <v>0</v>
      </c>
      <c r="M17" s="194">
        <f t="shared" si="2"/>
        <v>0</v>
      </c>
      <c r="N17" s="194">
        <f t="shared" si="2"/>
        <v>0</v>
      </c>
      <c r="O17" s="194">
        <f t="shared" si="2"/>
        <v>0</v>
      </c>
      <c r="P17" s="194">
        <f t="shared" si="2"/>
        <v>0</v>
      </c>
      <c r="Q17" s="194">
        <f t="shared" si="2"/>
        <v>0</v>
      </c>
      <c r="R17" s="194">
        <f t="shared" si="2"/>
        <v>0</v>
      </c>
      <c r="S17" s="194">
        <f t="shared" si="2"/>
        <v>0</v>
      </c>
      <c r="T17" s="194">
        <f t="shared" si="2"/>
        <v>0</v>
      </c>
      <c r="U17" s="194">
        <f t="shared" si="2"/>
        <v>0</v>
      </c>
      <c r="V17" s="194">
        <f t="shared" si="2"/>
        <v>0</v>
      </c>
      <c r="W17" s="194">
        <f t="shared" si="2"/>
        <v>0</v>
      </c>
      <c r="X17" s="194">
        <f t="shared" si="2"/>
        <v>0</v>
      </c>
      <c r="Y17" s="194">
        <f t="shared" si="2"/>
        <v>0</v>
      </c>
      <c r="Z17" s="194">
        <f t="shared" si="2"/>
        <v>0</v>
      </c>
      <c r="AA17" s="194">
        <f t="shared" si="2"/>
        <v>0</v>
      </c>
      <c r="AB17" s="194">
        <f t="shared" si="2"/>
        <v>0</v>
      </c>
      <c r="AC17" s="194">
        <f t="shared" si="2"/>
        <v>0</v>
      </c>
      <c r="AD17" s="194">
        <f t="shared" si="2"/>
        <v>0</v>
      </c>
      <c r="AE17" s="194">
        <f t="shared" si="2"/>
        <v>0</v>
      </c>
      <c r="AF17" s="194">
        <f t="shared" si="2"/>
        <v>0</v>
      </c>
      <c r="AG17" s="194">
        <f t="shared" si="2"/>
        <v>0</v>
      </c>
      <c r="AH17" s="194">
        <f t="shared" si="2"/>
        <v>0</v>
      </c>
      <c r="AI17" s="194">
        <f t="shared" si="2"/>
        <v>0</v>
      </c>
      <c r="AJ17" s="194">
        <f t="shared" si="2"/>
        <v>0</v>
      </c>
      <c r="AK17" s="194">
        <f t="shared" si="2"/>
        <v>0</v>
      </c>
      <c r="AL17" s="194">
        <f t="shared" si="2"/>
        <v>0</v>
      </c>
      <c r="AM17" s="194">
        <f t="shared" si="2"/>
        <v>0</v>
      </c>
      <c r="AN17" s="194">
        <f t="shared" si="2"/>
        <v>0</v>
      </c>
      <c r="AO17" s="194">
        <f t="shared" si="2"/>
        <v>0</v>
      </c>
      <c r="AP17" s="194">
        <f t="shared" si="2"/>
        <v>0</v>
      </c>
      <c r="AQ17" s="194">
        <f t="shared" si="2"/>
        <v>0</v>
      </c>
    </row>
    <row r="18" spans="1:43" outlineLevel="1">
      <c r="A18" s="187"/>
      <c r="B18" s="191" t="s">
        <v>77</v>
      </c>
      <c r="C18" s="192">
        <f>'Eingabeblatt Modernisierung'!E102</f>
        <v>0.02</v>
      </c>
      <c r="D18" s="193">
        <f>'Eingabeblatt Modernisierung'!$E$98</f>
        <v>13.19</v>
      </c>
      <c r="E18" s="193">
        <f>D18*(1+$C$18)</f>
        <v>13.453799999999999</v>
      </c>
      <c r="F18" s="193">
        <f>E18*(1+$C$18)</f>
        <v>13.722875999999999</v>
      </c>
      <c r="G18" s="193">
        <f>F18*(1+$C$18)</f>
        <v>13.99733352</v>
      </c>
      <c r="H18" s="193">
        <f>G18*(1+$C$18)</f>
        <v>14.277280190400001</v>
      </c>
      <c r="I18" s="193">
        <f>'Eingabeblatt Modernisierung'!E99*(1+'Berechnung (Mod)'!C18)^'Berechnung (Mod)'!H12</f>
        <v>19.398699712224001</v>
      </c>
      <c r="J18" s="193">
        <f>I18*(1+$C$18)</f>
        <v>19.786673706468481</v>
      </c>
      <c r="K18" s="193">
        <f>J18*(1+$C$18)</f>
        <v>20.182407180597849</v>
      </c>
      <c r="L18" s="193">
        <f>K18*(1+$C$18)</f>
        <v>20.586055324209806</v>
      </c>
      <c r="M18" s="193">
        <f>L18*(1+$C$18)</f>
        <v>20.997776430694003</v>
      </c>
      <c r="N18" s="193">
        <f>'Eingabeblatt Modernisierung'!E100*(1+'Berechnung (Mod)'!$C$18)^'Berechnung (Mod)'!M12</f>
        <v>32.132692911061795</v>
      </c>
      <c r="O18" s="193">
        <f>N18*(1+$C$18)</f>
        <v>32.775346769283033</v>
      </c>
      <c r="P18" s="193">
        <f>O18*(1+$C$18)</f>
        <v>33.430853704668692</v>
      </c>
      <c r="Q18" s="193">
        <f>P18*(1+$C$18)</f>
        <v>34.099470778762068</v>
      </c>
      <c r="R18" s="193">
        <f>Q18*(1+$C$18)</f>
        <v>34.781460194337313</v>
      </c>
      <c r="S18" s="193">
        <f>'Eingabeblatt Modernisierung'!E101*(1+'Berechnung (Mod)'!$C$18)^'Berechnung (Mod)'!S12</f>
        <v>36.186631186188535</v>
      </c>
      <c r="T18" s="193">
        <f t="shared" ref="T18:AQ18" si="3">S18*(1+$C$18)</f>
        <v>36.910363809912305</v>
      </c>
      <c r="U18" s="193">
        <f t="shared" si="3"/>
        <v>37.64857108611055</v>
      </c>
      <c r="V18" s="193">
        <f t="shared" si="3"/>
        <v>38.401542507832765</v>
      </c>
      <c r="W18" s="193">
        <f t="shared" si="3"/>
        <v>39.169573357989421</v>
      </c>
      <c r="X18" s="193">
        <f t="shared" si="3"/>
        <v>39.952964825149209</v>
      </c>
      <c r="Y18" s="193">
        <f t="shared" si="3"/>
        <v>40.752024121652191</v>
      </c>
      <c r="Z18" s="193">
        <f t="shared" si="3"/>
        <v>41.567064604085239</v>
      </c>
      <c r="AA18" s="193">
        <f t="shared" si="3"/>
        <v>42.398405896166942</v>
      </c>
      <c r="AB18" s="193">
        <f t="shared" si="3"/>
        <v>43.246374014090279</v>
      </c>
      <c r="AC18" s="193">
        <f t="shared" si="3"/>
        <v>44.111301494372086</v>
      </c>
      <c r="AD18" s="193">
        <f t="shared" si="3"/>
        <v>44.993527524259527</v>
      </c>
      <c r="AE18" s="193">
        <f t="shared" si="3"/>
        <v>45.893398074744717</v>
      </c>
      <c r="AF18" s="193">
        <f t="shared" si="3"/>
        <v>46.811266036239608</v>
      </c>
      <c r="AG18" s="193">
        <f t="shared" si="3"/>
        <v>47.747491356964403</v>
      </c>
      <c r="AH18" s="193">
        <f t="shared" si="3"/>
        <v>48.702441184103691</v>
      </c>
      <c r="AI18" s="193">
        <f t="shared" si="3"/>
        <v>49.676490007785766</v>
      </c>
      <c r="AJ18" s="193">
        <f t="shared" si="3"/>
        <v>50.670019807941479</v>
      </c>
      <c r="AK18" s="193">
        <f t="shared" si="3"/>
        <v>51.683420204100308</v>
      </c>
      <c r="AL18" s="193">
        <f t="shared" si="3"/>
        <v>52.717088608182316</v>
      </c>
      <c r="AM18" s="193">
        <f t="shared" si="3"/>
        <v>53.771430380345961</v>
      </c>
      <c r="AN18" s="193">
        <f t="shared" si="3"/>
        <v>54.846858987952885</v>
      </c>
      <c r="AO18" s="193">
        <f t="shared" si="3"/>
        <v>55.943796167711945</v>
      </c>
      <c r="AP18" s="193">
        <f t="shared" si="3"/>
        <v>57.062672091066183</v>
      </c>
      <c r="AQ18" s="193">
        <f t="shared" si="3"/>
        <v>58.20392553288751</v>
      </c>
    </row>
    <row r="19" spans="1:43" outlineLevel="1">
      <c r="A19" s="187"/>
      <c r="B19" s="195" t="s">
        <v>30</v>
      </c>
      <c r="C19" s="192">
        <f>'Eingabeblatt Modernisierung'!E121</f>
        <v>0.02</v>
      </c>
      <c r="D19" s="193">
        <f>'Eingabeblatt Modernisierung'!E24</f>
        <v>0</v>
      </c>
      <c r="E19" s="193">
        <f>D19*(1+$C$19)</f>
        <v>0</v>
      </c>
      <c r="F19" s="193">
        <f t="shared" ref="F19:AQ19" si="4">E19*(1+$C$19)</f>
        <v>0</v>
      </c>
      <c r="G19" s="193">
        <f t="shared" si="4"/>
        <v>0</v>
      </c>
      <c r="H19" s="193">
        <f t="shared" si="4"/>
        <v>0</v>
      </c>
      <c r="I19" s="193">
        <f t="shared" si="4"/>
        <v>0</v>
      </c>
      <c r="J19" s="193">
        <f t="shared" si="4"/>
        <v>0</v>
      </c>
      <c r="K19" s="193">
        <f t="shared" si="4"/>
        <v>0</v>
      </c>
      <c r="L19" s="193">
        <f t="shared" si="4"/>
        <v>0</v>
      </c>
      <c r="M19" s="193">
        <f t="shared" si="4"/>
        <v>0</v>
      </c>
      <c r="N19" s="193">
        <f t="shared" si="4"/>
        <v>0</v>
      </c>
      <c r="O19" s="193">
        <f t="shared" si="4"/>
        <v>0</v>
      </c>
      <c r="P19" s="193">
        <f t="shared" si="4"/>
        <v>0</v>
      </c>
      <c r="Q19" s="193">
        <f t="shared" si="4"/>
        <v>0</v>
      </c>
      <c r="R19" s="193">
        <f t="shared" si="4"/>
        <v>0</v>
      </c>
      <c r="S19" s="193">
        <f t="shared" si="4"/>
        <v>0</v>
      </c>
      <c r="T19" s="193">
        <f t="shared" si="4"/>
        <v>0</v>
      </c>
      <c r="U19" s="193">
        <f t="shared" si="4"/>
        <v>0</v>
      </c>
      <c r="V19" s="193">
        <f t="shared" si="4"/>
        <v>0</v>
      </c>
      <c r="W19" s="193">
        <f t="shared" si="4"/>
        <v>0</v>
      </c>
      <c r="X19" s="193">
        <f t="shared" si="4"/>
        <v>0</v>
      </c>
      <c r="Y19" s="193">
        <f t="shared" si="4"/>
        <v>0</v>
      </c>
      <c r="Z19" s="193">
        <f t="shared" si="4"/>
        <v>0</v>
      </c>
      <c r="AA19" s="193">
        <f t="shared" si="4"/>
        <v>0</v>
      </c>
      <c r="AB19" s="193">
        <f t="shared" si="4"/>
        <v>0</v>
      </c>
      <c r="AC19" s="193">
        <f t="shared" si="4"/>
        <v>0</v>
      </c>
      <c r="AD19" s="193">
        <f t="shared" si="4"/>
        <v>0</v>
      </c>
      <c r="AE19" s="193">
        <f t="shared" si="4"/>
        <v>0</v>
      </c>
      <c r="AF19" s="193">
        <f t="shared" si="4"/>
        <v>0</v>
      </c>
      <c r="AG19" s="193">
        <f t="shared" si="4"/>
        <v>0</v>
      </c>
      <c r="AH19" s="193">
        <f t="shared" si="4"/>
        <v>0</v>
      </c>
      <c r="AI19" s="193">
        <f t="shared" si="4"/>
        <v>0</v>
      </c>
      <c r="AJ19" s="193">
        <f t="shared" si="4"/>
        <v>0</v>
      </c>
      <c r="AK19" s="193">
        <f t="shared" si="4"/>
        <v>0</v>
      </c>
      <c r="AL19" s="193">
        <f t="shared" si="4"/>
        <v>0</v>
      </c>
      <c r="AM19" s="193">
        <f t="shared" si="4"/>
        <v>0</v>
      </c>
      <c r="AN19" s="193">
        <f t="shared" si="4"/>
        <v>0</v>
      </c>
      <c r="AO19" s="193">
        <f t="shared" si="4"/>
        <v>0</v>
      </c>
      <c r="AP19" s="193">
        <f t="shared" si="4"/>
        <v>0</v>
      </c>
      <c r="AQ19" s="193">
        <f t="shared" si="4"/>
        <v>0</v>
      </c>
    </row>
    <row r="20" spans="1:43" outlineLevel="1">
      <c r="A20" s="187"/>
      <c r="B20" s="195"/>
      <c r="C20" s="192"/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</row>
    <row r="21" spans="1:43" outlineLevel="1">
      <c r="A21" s="187"/>
      <c r="B21" s="195"/>
      <c r="C21" s="192"/>
      <c r="D21" s="196" t="s">
        <v>31</v>
      </c>
      <c r="E21" s="196" t="s">
        <v>31</v>
      </c>
      <c r="F21" s="196" t="s">
        <v>31</v>
      </c>
      <c r="G21" s="196" t="s">
        <v>31</v>
      </c>
      <c r="H21" s="196" t="s">
        <v>31</v>
      </c>
      <c r="I21" s="196" t="s">
        <v>31</v>
      </c>
      <c r="J21" s="196" t="s">
        <v>31</v>
      </c>
      <c r="K21" s="196" t="s">
        <v>31</v>
      </c>
      <c r="L21" s="196" t="s">
        <v>31</v>
      </c>
      <c r="M21" s="196" t="s">
        <v>31</v>
      </c>
      <c r="N21" s="196" t="s">
        <v>31</v>
      </c>
      <c r="O21" s="196" t="s">
        <v>31</v>
      </c>
      <c r="P21" s="196" t="s">
        <v>31</v>
      </c>
      <c r="Q21" s="196" t="s">
        <v>31</v>
      </c>
      <c r="R21" s="196" t="s">
        <v>31</v>
      </c>
      <c r="S21" s="196" t="s">
        <v>31</v>
      </c>
      <c r="T21" s="196" t="s">
        <v>31</v>
      </c>
      <c r="U21" s="196" t="s">
        <v>31</v>
      </c>
      <c r="V21" s="196" t="s">
        <v>31</v>
      </c>
      <c r="W21" s="196" t="s">
        <v>31</v>
      </c>
      <c r="X21" s="196" t="s">
        <v>31</v>
      </c>
      <c r="Y21" s="196" t="s">
        <v>31</v>
      </c>
      <c r="Z21" s="196" t="s">
        <v>31</v>
      </c>
      <c r="AA21" s="196" t="s">
        <v>31</v>
      </c>
      <c r="AB21" s="196" t="s">
        <v>31</v>
      </c>
      <c r="AC21" s="196" t="s">
        <v>31</v>
      </c>
      <c r="AD21" s="196" t="s">
        <v>31</v>
      </c>
      <c r="AE21" s="196" t="s">
        <v>31</v>
      </c>
      <c r="AF21" s="196" t="s">
        <v>31</v>
      </c>
      <c r="AG21" s="196" t="s">
        <v>31</v>
      </c>
      <c r="AH21" s="196" t="s">
        <v>31</v>
      </c>
      <c r="AI21" s="196" t="s">
        <v>31</v>
      </c>
      <c r="AJ21" s="196" t="s">
        <v>31</v>
      </c>
      <c r="AK21" s="196" t="s">
        <v>31</v>
      </c>
      <c r="AL21" s="196" t="s">
        <v>31</v>
      </c>
      <c r="AM21" s="196" t="s">
        <v>31</v>
      </c>
      <c r="AN21" s="196" t="s">
        <v>31</v>
      </c>
      <c r="AO21" s="196" t="s">
        <v>31</v>
      </c>
      <c r="AP21" s="196" t="s">
        <v>31</v>
      </c>
      <c r="AQ21" s="196" t="s">
        <v>31</v>
      </c>
    </row>
    <row r="22" spans="1:43" outlineLevel="1">
      <c r="A22" s="187"/>
      <c r="B22" s="191" t="s">
        <v>78</v>
      </c>
      <c r="C22" s="192">
        <f>'Eingabeblatt Modernisierung'!E105</f>
        <v>0.02</v>
      </c>
      <c r="D22" s="197">
        <f>'Eingabeblatt Modernisierung'!E104</f>
        <v>410.08</v>
      </c>
      <c r="E22" s="194">
        <f>D22*(1+$C$22)</f>
        <v>418.28159999999997</v>
      </c>
      <c r="F22" s="194">
        <f>E22*(1+$C$22)</f>
        <v>426.64723199999997</v>
      </c>
      <c r="G22" s="194">
        <f t="shared" ref="G22:AQ22" si="5">F22*(1+$C$22)</f>
        <v>435.18017663999996</v>
      </c>
      <c r="H22" s="194">
        <f t="shared" si="5"/>
        <v>443.88378017279996</v>
      </c>
      <c r="I22" s="194">
        <f t="shared" si="5"/>
        <v>452.76145577625596</v>
      </c>
      <c r="J22" s="194">
        <f t="shared" si="5"/>
        <v>461.81668489178111</v>
      </c>
      <c r="K22" s="194">
        <f t="shared" si="5"/>
        <v>471.05301858961673</v>
      </c>
      <c r="L22" s="194">
        <f t="shared" si="5"/>
        <v>480.47407896140908</v>
      </c>
      <c r="M22" s="194">
        <f t="shared" si="5"/>
        <v>490.08356054063728</v>
      </c>
      <c r="N22" s="194">
        <f t="shared" si="5"/>
        <v>499.88523175145002</v>
      </c>
      <c r="O22" s="194">
        <f t="shared" si="5"/>
        <v>509.882936386479</v>
      </c>
      <c r="P22" s="194">
        <f t="shared" si="5"/>
        <v>520.08059511420856</v>
      </c>
      <c r="Q22" s="194">
        <f t="shared" si="5"/>
        <v>530.48220701649279</v>
      </c>
      <c r="R22" s="194">
        <f t="shared" si="5"/>
        <v>541.09185115682271</v>
      </c>
      <c r="S22" s="194">
        <f t="shared" si="5"/>
        <v>551.91368817995919</v>
      </c>
      <c r="T22" s="194">
        <f t="shared" si="5"/>
        <v>562.95196194355844</v>
      </c>
      <c r="U22" s="194">
        <f t="shared" si="5"/>
        <v>574.21100118242964</v>
      </c>
      <c r="V22" s="194">
        <f t="shared" si="5"/>
        <v>585.69522120607826</v>
      </c>
      <c r="W22" s="194">
        <f t="shared" si="5"/>
        <v>597.40912563019981</v>
      </c>
      <c r="X22" s="194">
        <f t="shared" si="5"/>
        <v>609.35730814280384</v>
      </c>
      <c r="Y22" s="194">
        <f t="shared" si="5"/>
        <v>621.54445430565988</v>
      </c>
      <c r="Z22" s="194">
        <f t="shared" si="5"/>
        <v>633.97534339177309</v>
      </c>
      <c r="AA22" s="194">
        <f t="shared" si="5"/>
        <v>646.65485025960857</v>
      </c>
      <c r="AB22" s="194">
        <f t="shared" si="5"/>
        <v>659.58794726480073</v>
      </c>
      <c r="AC22" s="194">
        <f t="shared" si="5"/>
        <v>672.77970621009672</v>
      </c>
      <c r="AD22" s="194">
        <f t="shared" si="5"/>
        <v>686.2353003342987</v>
      </c>
      <c r="AE22" s="194">
        <f t="shared" si="5"/>
        <v>699.96000634098471</v>
      </c>
      <c r="AF22" s="194">
        <f t="shared" si="5"/>
        <v>713.95920646780439</v>
      </c>
      <c r="AG22" s="194">
        <f t="shared" si="5"/>
        <v>728.23839059716045</v>
      </c>
      <c r="AH22" s="194">
        <f t="shared" si="5"/>
        <v>742.80315840910362</v>
      </c>
      <c r="AI22" s="194">
        <f t="shared" si="5"/>
        <v>757.65922157728573</v>
      </c>
      <c r="AJ22" s="194">
        <f t="shared" si="5"/>
        <v>772.81240600883143</v>
      </c>
      <c r="AK22" s="194">
        <f t="shared" si="5"/>
        <v>788.26865412900804</v>
      </c>
      <c r="AL22" s="194">
        <f t="shared" si="5"/>
        <v>804.03402721158818</v>
      </c>
      <c r="AM22" s="194">
        <f t="shared" si="5"/>
        <v>820.11470775581995</v>
      </c>
      <c r="AN22" s="194">
        <f t="shared" si="5"/>
        <v>836.51700191093641</v>
      </c>
      <c r="AO22" s="194">
        <f t="shared" si="5"/>
        <v>853.24734194915516</v>
      </c>
      <c r="AP22" s="194">
        <f t="shared" si="5"/>
        <v>870.31228878813829</v>
      </c>
      <c r="AQ22" s="194">
        <f t="shared" si="5"/>
        <v>887.71853456390102</v>
      </c>
    </row>
    <row r="23" spans="1:43" outlineLevel="1">
      <c r="A23" s="187"/>
      <c r="B23" s="195" t="s">
        <v>32</v>
      </c>
      <c r="C23" s="192">
        <f>'Eingabeblatt Modernisierung'!E117</f>
        <v>0.02</v>
      </c>
      <c r="D23" s="197">
        <f>'Eingabeblatt Modernisierung'!E116</f>
        <v>40.39</v>
      </c>
      <c r="E23" s="194">
        <f>D23*(1+$C$23)</f>
        <v>41.197800000000001</v>
      </c>
      <c r="F23" s="194">
        <f>E23*(1+$C$23)</f>
        <v>42.021756000000003</v>
      </c>
      <c r="G23" s="194">
        <f t="shared" ref="G23:AQ23" si="6">F23*(1+$C$23)</f>
        <v>42.862191120000006</v>
      </c>
      <c r="H23" s="194">
        <f t="shared" si="6"/>
        <v>43.719434942400007</v>
      </c>
      <c r="I23" s="194">
        <f t="shared" si="6"/>
        <v>44.593823641248008</v>
      </c>
      <c r="J23" s="194">
        <f t="shared" si="6"/>
        <v>45.485700114072969</v>
      </c>
      <c r="K23" s="194">
        <f t="shared" si="6"/>
        <v>46.395414116354431</v>
      </c>
      <c r="L23" s="194">
        <f t="shared" si="6"/>
        <v>47.323322398681519</v>
      </c>
      <c r="M23" s="194">
        <f t="shared" si="6"/>
        <v>48.269788846655153</v>
      </c>
      <c r="N23" s="194">
        <f t="shared" si="6"/>
        <v>49.23518462358826</v>
      </c>
      <c r="O23" s="194">
        <f t="shared" si="6"/>
        <v>50.219888316060029</v>
      </c>
      <c r="P23" s="194">
        <f t="shared" si="6"/>
        <v>51.224286082381234</v>
      </c>
      <c r="Q23" s="194">
        <f t="shared" si="6"/>
        <v>52.248771804028863</v>
      </c>
      <c r="R23" s="194">
        <f t="shared" si="6"/>
        <v>53.29374724010944</v>
      </c>
      <c r="S23" s="194">
        <f t="shared" si="6"/>
        <v>54.359622184911629</v>
      </c>
      <c r="T23" s="194">
        <f t="shared" si="6"/>
        <v>55.446814628609864</v>
      </c>
      <c r="U23" s="194">
        <f t="shared" si="6"/>
        <v>56.55575092118206</v>
      </c>
      <c r="V23" s="194">
        <f t="shared" si="6"/>
        <v>57.686865939605703</v>
      </c>
      <c r="W23" s="194">
        <f t="shared" si="6"/>
        <v>58.84060325839782</v>
      </c>
      <c r="X23" s="194">
        <f t="shared" si="6"/>
        <v>60.017415323565778</v>
      </c>
      <c r="Y23" s="194">
        <f t="shared" si="6"/>
        <v>61.217763630037098</v>
      </c>
      <c r="Z23" s="194">
        <f t="shared" si="6"/>
        <v>62.442118902637844</v>
      </c>
      <c r="AA23" s="194">
        <f t="shared" si="6"/>
        <v>63.690961280690601</v>
      </c>
      <c r="AB23" s="194">
        <f t="shared" si="6"/>
        <v>64.964780506304407</v>
      </c>
      <c r="AC23" s="194">
        <f t="shared" si="6"/>
        <v>66.264076116430502</v>
      </c>
      <c r="AD23" s="194">
        <f t="shared" si="6"/>
        <v>67.589357638759111</v>
      </c>
      <c r="AE23" s="194">
        <f t="shared" si="6"/>
        <v>68.941144791534299</v>
      </c>
      <c r="AF23" s="194">
        <f t="shared" si="6"/>
        <v>70.319967687364979</v>
      </c>
      <c r="AG23" s="194">
        <f t="shared" si="6"/>
        <v>71.726367041112283</v>
      </c>
      <c r="AH23" s="194">
        <f t="shared" si="6"/>
        <v>73.160894381934526</v>
      </c>
      <c r="AI23" s="194">
        <f t="shared" si="6"/>
        <v>74.624112269573217</v>
      </c>
      <c r="AJ23" s="194">
        <f t="shared" si="6"/>
        <v>76.116594514964689</v>
      </c>
      <c r="AK23" s="194">
        <f t="shared" si="6"/>
        <v>77.638926405263987</v>
      </c>
      <c r="AL23" s="194">
        <f t="shared" si="6"/>
        <v>79.191704933369266</v>
      </c>
      <c r="AM23" s="194">
        <f t="shared" si="6"/>
        <v>80.775539032036647</v>
      </c>
      <c r="AN23" s="194">
        <f t="shared" si="6"/>
        <v>82.39104981267738</v>
      </c>
      <c r="AO23" s="194">
        <f t="shared" si="6"/>
        <v>84.038870808930923</v>
      </c>
      <c r="AP23" s="194">
        <f t="shared" si="6"/>
        <v>85.719648225109538</v>
      </c>
      <c r="AQ23" s="194">
        <f t="shared" si="6"/>
        <v>87.434041189611733</v>
      </c>
    </row>
    <row r="24" spans="1:43" outlineLevel="1">
      <c r="A24" s="187"/>
      <c r="B24" s="195" t="s">
        <v>33</v>
      </c>
      <c r="C24" s="192">
        <f>C18</f>
        <v>0.02</v>
      </c>
      <c r="D24" s="197">
        <f>'Eingabeblatt Modernisierung'!E113</f>
        <v>91.56</v>
      </c>
      <c r="E24" s="193">
        <f>D24*(1+$C$24)</f>
        <v>93.391199999999998</v>
      </c>
      <c r="F24" s="193">
        <f>E24*(1+$C$24)</f>
        <v>95.259023999999997</v>
      </c>
      <c r="G24" s="193">
        <f t="shared" ref="G24:AQ24" si="7">F24*(1+$C$24)</f>
        <v>97.164204479999995</v>
      </c>
      <c r="H24" s="193">
        <f t="shared" si="7"/>
        <v>99.107488569599994</v>
      </c>
      <c r="I24" s="193">
        <f t="shared" si="7"/>
        <v>101.089638340992</v>
      </c>
      <c r="J24" s="193">
        <f t="shared" si="7"/>
        <v>103.11143110781184</v>
      </c>
      <c r="K24" s="193">
        <f t="shared" si="7"/>
        <v>105.17365972996808</v>
      </c>
      <c r="L24" s="193">
        <f t="shared" si="7"/>
        <v>107.27713292456744</v>
      </c>
      <c r="M24" s="193">
        <f t="shared" si="7"/>
        <v>109.42267558305879</v>
      </c>
      <c r="N24" s="193">
        <f t="shared" si="7"/>
        <v>111.61112909471997</v>
      </c>
      <c r="O24" s="193">
        <f t="shared" si="7"/>
        <v>113.84335167661438</v>
      </c>
      <c r="P24" s="193">
        <f t="shared" si="7"/>
        <v>116.12021871014666</v>
      </c>
      <c r="Q24" s="193">
        <f t="shared" si="7"/>
        <v>118.44262308434959</v>
      </c>
      <c r="R24" s="193">
        <f t="shared" si="7"/>
        <v>120.81147554603659</v>
      </c>
      <c r="S24" s="193">
        <f t="shared" si="7"/>
        <v>123.22770505695732</v>
      </c>
      <c r="T24" s="193">
        <f t="shared" si="7"/>
        <v>125.69225915809646</v>
      </c>
      <c r="U24" s="193">
        <f t="shared" si="7"/>
        <v>128.2061043412584</v>
      </c>
      <c r="V24" s="193">
        <f t="shared" si="7"/>
        <v>130.77022642808356</v>
      </c>
      <c r="W24" s="193">
        <f t="shared" si="7"/>
        <v>133.38563095664523</v>
      </c>
      <c r="X24" s="193">
        <f t="shared" si="7"/>
        <v>136.05334357577814</v>
      </c>
      <c r="Y24" s="193">
        <f t="shared" si="7"/>
        <v>138.77441044729372</v>
      </c>
      <c r="Z24" s="193">
        <f t="shared" si="7"/>
        <v>141.54989865623961</v>
      </c>
      <c r="AA24" s="193">
        <f t="shared" si="7"/>
        <v>144.3808966293644</v>
      </c>
      <c r="AB24" s="193">
        <f t="shared" si="7"/>
        <v>147.26851456195169</v>
      </c>
      <c r="AC24" s="193">
        <f t="shared" si="7"/>
        <v>150.21388485319073</v>
      </c>
      <c r="AD24" s="193">
        <f t="shared" si="7"/>
        <v>153.21816255025456</v>
      </c>
      <c r="AE24" s="193">
        <f t="shared" si="7"/>
        <v>156.28252580125965</v>
      </c>
      <c r="AF24" s="193">
        <f t="shared" si="7"/>
        <v>159.40817631728484</v>
      </c>
      <c r="AG24" s="193">
        <f t="shared" si="7"/>
        <v>162.59633984363055</v>
      </c>
      <c r="AH24" s="193">
        <f t="shared" si="7"/>
        <v>165.84826664050317</v>
      </c>
      <c r="AI24" s="193">
        <f t="shared" si="7"/>
        <v>169.16523197331324</v>
      </c>
      <c r="AJ24" s="193">
        <f t="shared" si="7"/>
        <v>172.54853661277951</v>
      </c>
      <c r="AK24" s="193">
        <f t="shared" si="7"/>
        <v>175.99950734503511</v>
      </c>
      <c r="AL24" s="193">
        <f t="shared" si="7"/>
        <v>179.51949749193582</v>
      </c>
      <c r="AM24" s="193">
        <f t="shared" si="7"/>
        <v>183.10988744177453</v>
      </c>
      <c r="AN24" s="193">
        <f t="shared" si="7"/>
        <v>186.77208519061003</v>
      </c>
      <c r="AO24" s="193">
        <f t="shared" si="7"/>
        <v>190.50752689442223</v>
      </c>
      <c r="AP24" s="193">
        <f t="shared" si="7"/>
        <v>194.31767743231069</v>
      </c>
      <c r="AQ24" s="193">
        <f t="shared" si="7"/>
        <v>198.2040309809569</v>
      </c>
    </row>
    <row r="25" spans="1:43" outlineLevel="1">
      <c r="A25" s="187"/>
      <c r="B25" s="198"/>
      <c r="C25" s="190"/>
      <c r="D25" s="190" t="s">
        <v>34</v>
      </c>
      <c r="E25" s="190" t="s">
        <v>34</v>
      </c>
      <c r="F25" s="190" t="s">
        <v>34</v>
      </c>
      <c r="G25" s="190" t="s">
        <v>34</v>
      </c>
      <c r="H25" s="190" t="s">
        <v>34</v>
      </c>
      <c r="I25" s="190" t="s">
        <v>34</v>
      </c>
      <c r="J25" s="190" t="s">
        <v>34</v>
      </c>
      <c r="K25" s="190" t="s">
        <v>34</v>
      </c>
      <c r="L25" s="190" t="s">
        <v>34</v>
      </c>
      <c r="M25" s="190" t="s">
        <v>34</v>
      </c>
      <c r="N25" s="190" t="s">
        <v>34</v>
      </c>
      <c r="O25" s="190" t="s">
        <v>34</v>
      </c>
      <c r="P25" s="190" t="s">
        <v>34</v>
      </c>
      <c r="Q25" s="190" t="s">
        <v>34</v>
      </c>
      <c r="R25" s="190" t="s">
        <v>34</v>
      </c>
      <c r="S25" s="190" t="s">
        <v>34</v>
      </c>
      <c r="T25" s="190" t="s">
        <v>34</v>
      </c>
      <c r="U25" s="190" t="s">
        <v>34</v>
      </c>
      <c r="V25" s="190" t="s">
        <v>34</v>
      </c>
      <c r="W25" s="190" t="s">
        <v>34</v>
      </c>
      <c r="X25" s="190" t="s">
        <v>34</v>
      </c>
      <c r="Y25" s="190" t="s">
        <v>34</v>
      </c>
      <c r="Z25" s="190" t="s">
        <v>34</v>
      </c>
      <c r="AA25" s="190" t="s">
        <v>34</v>
      </c>
      <c r="AB25" s="190" t="s">
        <v>34</v>
      </c>
      <c r="AC25" s="190" t="s">
        <v>34</v>
      </c>
      <c r="AD25" s="190" t="s">
        <v>34</v>
      </c>
      <c r="AE25" s="190" t="s">
        <v>34</v>
      </c>
      <c r="AF25" s="190" t="s">
        <v>34</v>
      </c>
      <c r="AG25" s="190" t="s">
        <v>34</v>
      </c>
      <c r="AH25" s="190" t="s">
        <v>34</v>
      </c>
      <c r="AI25" s="190" t="s">
        <v>34</v>
      </c>
      <c r="AJ25" s="190" t="s">
        <v>34</v>
      </c>
      <c r="AK25" s="190" t="s">
        <v>34</v>
      </c>
      <c r="AL25" s="190" t="s">
        <v>34</v>
      </c>
      <c r="AM25" s="190" t="s">
        <v>34</v>
      </c>
      <c r="AN25" s="190" t="s">
        <v>34</v>
      </c>
      <c r="AO25" s="190" t="s">
        <v>34</v>
      </c>
      <c r="AP25" s="190" t="s">
        <v>34</v>
      </c>
      <c r="AQ25" s="190" t="s">
        <v>34</v>
      </c>
    </row>
    <row r="26" spans="1:43" outlineLevel="1">
      <c r="A26" s="187"/>
      <c r="B26" s="199" t="s">
        <v>35</v>
      </c>
      <c r="C26" s="200"/>
      <c r="D26" s="201">
        <f>(D16*$J$7+D17*$J$8)*12</f>
        <v>0</v>
      </c>
      <c r="E26" s="201">
        <f t="shared" ref="E26:AQ26" si="8">(E16*$J$7+E17*$J$8)*12</f>
        <v>0</v>
      </c>
      <c r="F26" s="201">
        <f t="shared" si="8"/>
        <v>0</v>
      </c>
      <c r="G26" s="201">
        <f t="shared" si="8"/>
        <v>0</v>
      </c>
      <c r="H26" s="201">
        <f t="shared" si="8"/>
        <v>0</v>
      </c>
      <c r="I26" s="201">
        <f t="shared" si="8"/>
        <v>0</v>
      </c>
      <c r="J26" s="201">
        <f t="shared" si="8"/>
        <v>0</v>
      </c>
      <c r="K26" s="201">
        <f t="shared" si="8"/>
        <v>0</v>
      </c>
      <c r="L26" s="201">
        <f t="shared" si="8"/>
        <v>0</v>
      </c>
      <c r="M26" s="201">
        <f t="shared" si="8"/>
        <v>0</v>
      </c>
      <c r="N26" s="201">
        <f t="shared" si="8"/>
        <v>0</v>
      </c>
      <c r="O26" s="201">
        <f t="shared" si="8"/>
        <v>0</v>
      </c>
      <c r="P26" s="201">
        <f t="shared" si="8"/>
        <v>0</v>
      </c>
      <c r="Q26" s="201">
        <f t="shared" si="8"/>
        <v>0</v>
      </c>
      <c r="R26" s="201">
        <f t="shared" si="8"/>
        <v>0</v>
      </c>
      <c r="S26" s="201">
        <f t="shared" si="8"/>
        <v>0</v>
      </c>
      <c r="T26" s="201">
        <f t="shared" si="8"/>
        <v>0</v>
      </c>
      <c r="U26" s="201">
        <f t="shared" si="8"/>
        <v>0</v>
      </c>
      <c r="V26" s="201">
        <f t="shared" si="8"/>
        <v>0</v>
      </c>
      <c r="W26" s="201">
        <f t="shared" si="8"/>
        <v>0</v>
      </c>
      <c r="X26" s="201">
        <f t="shared" si="8"/>
        <v>0</v>
      </c>
      <c r="Y26" s="201">
        <f t="shared" si="8"/>
        <v>0</v>
      </c>
      <c r="Z26" s="201">
        <f t="shared" si="8"/>
        <v>0</v>
      </c>
      <c r="AA26" s="201">
        <f t="shared" si="8"/>
        <v>0</v>
      </c>
      <c r="AB26" s="201">
        <f t="shared" si="8"/>
        <v>0</v>
      </c>
      <c r="AC26" s="201">
        <f t="shared" si="8"/>
        <v>0</v>
      </c>
      <c r="AD26" s="201">
        <f t="shared" si="8"/>
        <v>0</v>
      </c>
      <c r="AE26" s="201">
        <f t="shared" si="8"/>
        <v>0</v>
      </c>
      <c r="AF26" s="201">
        <f t="shared" si="8"/>
        <v>0</v>
      </c>
      <c r="AG26" s="201">
        <f t="shared" si="8"/>
        <v>0</v>
      </c>
      <c r="AH26" s="201">
        <f t="shared" si="8"/>
        <v>0</v>
      </c>
      <c r="AI26" s="201">
        <f t="shared" si="8"/>
        <v>0</v>
      </c>
      <c r="AJ26" s="201">
        <f t="shared" si="8"/>
        <v>0</v>
      </c>
      <c r="AK26" s="201">
        <f t="shared" si="8"/>
        <v>0</v>
      </c>
      <c r="AL26" s="201">
        <f t="shared" si="8"/>
        <v>0</v>
      </c>
      <c r="AM26" s="201">
        <f t="shared" si="8"/>
        <v>0</v>
      </c>
      <c r="AN26" s="201">
        <f t="shared" si="8"/>
        <v>0</v>
      </c>
      <c r="AO26" s="201">
        <f t="shared" si="8"/>
        <v>0</v>
      </c>
      <c r="AP26" s="201">
        <f t="shared" si="8"/>
        <v>0</v>
      </c>
      <c r="AQ26" s="201">
        <f t="shared" si="8"/>
        <v>0</v>
      </c>
    </row>
    <row r="27" spans="1:43" outlineLevel="1">
      <c r="A27" s="187"/>
      <c r="B27" s="199" t="s">
        <v>36</v>
      </c>
      <c r="C27" s="192">
        <f>'Eingabeblatt Modernisierung'!E111</f>
        <v>0.02</v>
      </c>
      <c r="D27" s="201">
        <f>'Eingabeblatt Modernisierung'!$E$110</f>
        <v>0</v>
      </c>
      <c r="E27" s="202">
        <f>D27*(1+$C$27)</f>
        <v>0</v>
      </c>
      <c r="F27" s="202">
        <f>E27*(1+$C$27)</f>
        <v>0</v>
      </c>
      <c r="G27" s="202">
        <f>F27*(1+$C$27)</f>
        <v>0</v>
      </c>
      <c r="H27" s="202">
        <f t="shared" ref="H27:AQ27" si="9">G27*(1+$C$27)</f>
        <v>0</v>
      </c>
      <c r="I27" s="202">
        <f t="shared" si="9"/>
        <v>0</v>
      </c>
      <c r="J27" s="202">
        <f t="shared" si="9"/>
        <v>0</v>
      </c>
      <c r="K27" s="202">
        <f t="shared" si="9"/>
        <v>0</v>
      </c>
      <c r="L27" s="202">
        <f t="shared" si="9"/>
        <v>0</v>
      </c>
      <c r="M27" s="202">
        <f t="shared" si="9"/>
        <v>0</v>
      </c>
      <c r="N27" s="202">
        <f t="shared" si="9"/>
        <v>0</v>
      </c>
      <c r="O27" s="202">
        <f t="shared" si="9"/>
        <v>0</v>
      </c>
      <c r="P27" s="202">
        <f t="shared" si="9"/>
        <v>0</v>
      </c>
      <c r="Q27" s="202">
        <f t="shared" si="9"/>
        <v>0</v>
      </c>
      <c r="R27" s="202">
        <f t="shared" si="9"/>
        <v>0</v>
      </c>
      <c r="S27" s="202">
        <f t="shared" si="9"/>
        <v>0</v>
      </c>
      <c r="T27" s="202">
        <f t="shared" si="9"/>
        <v>0</v>
      </c>
      <c r="U27" s="202">
        <f t="shared" si="9"/>
        <v>0</v>
      </c>
      <c r="V27" s="202">
        <f t="shared" si="9"/>
        <v>0</v>
      </c>
      <c r="W27" s="202">
        <f t="shared" si="9"/>
        <v>0</v>
      </c>
      <c r="X27" s="202">
        <f t="shared" si="9"/>
        <v>0</v>
      </c>
      <c r="Y27" s="202">
        <f t="shared" si="9"/>
        <v>0</v>
      </c>
      <c r="Z27" s="202">
        <f t="shared" si="9"/>
        <v>0</v>
      </c>
      <c r="AA27" s="202">
        <f t="shared" si="9"/>
        <v>0</v>
      </c>
      <c r="AB27" s="202">
        <f t="shared" si="9"/>
        <v>0</v>
      </c>
      <c r="AC27" s="202">
        <f t="shared" si="9"/>
        <v>0</v>
      </c>
      <c r="AD27" s="202">
        <f t="shared" si="9"/>
        <v>0</v>
      </c>
      <c r="AE27" s="202">
        <f t="shared" si="9"/>
        <v>0</v>
      </c>
      <c r="AF27" s="202">
        <f t="shared" si="9"/>
        <v>0</v>
      </c>
      <c r="AG27" s="202">
        <f t="shared" si="9"/>
        <v>0</v>
      </c>
      <c r="AH27" s="202">
        <f t="shared" si="9"/>
        <v>0</v>
      </c>
      <c r="AI27" s="202">
        <f t="shared" si="9"/>
        <v>0</v>
      </c>
      <c r="AJ27" s="202">
        <f t="shared" si="9"/>
        <v>0</v>
      </c>
      <c r="AK27" s="202">
        <f t="shared" si="9"/>
        <v>0</v>
      </c>
      <c r="AL27" s="202">
        <f t="shared" si="9"/>
        <v>0</v>
      </c>
      <c r="AM27" s="202">
        <f t="shared" si="9"/>
        <v>0</v>
      </c>
      <c r="AN27" s="202">
        <f t="shared" si="9"/>
        <v>0</v>
      </c>
      <c r="AO27" s="202">
        <f t="shared" si="9"/>
        <v>0</v>
      </c>
      <c r="AP27" s="202">
        <f t="shared" si="9"/>
        <v>0</v>
      </c>
      <c r="AQ27" s="202">
        <f t="shared" si="9"/>
        <v>0</v>
      </c>
    </row>
    <row r="28" spans="1:43" outlineLevel="1">
      <c r="A28" s="187"/>
      <c r="B28" s="195" t="s">
        <v>37</v>
      </c>
      <c r="C28" s="192"/>
      <c r="D28" s="201">
        <f>D22*$J$6+D23*$J$8</f>
        <v>0</v>
      </c>
      <c r="E28" s="201">
        <f t="shared" ref="E28:AQ28" si="10">E22*$J$6+E23*$J$8</f>
        <v>0</v>
      </c>
      <c r="F28" s="201">
        <f t="shared" si="10"/>
        <v>0</v>
      </c>
      <c r="G28" s="201">
        <f t="shared" si="10"/>
        <v>0</v>
      </c>
      <c r="H28" s="201">
        <f t="shared" si="10"/>
        <v>0</v>
      </c>
      <c r="I28" s="201">
        <f t="shared" si="10"/>
        <v>0</v>
      </c>
      <c r="J28" s="201">
        <f t="shared" si="10"/>
        <v>0</v>
      </c>
      <c r="K28" s="201">
        <f t="shared" si="10"/>
        <v>0</v>
      </c>
      <c r="L28" s="201">
        <f t="shared" si="10"/>
        <v>0</v>
      </c>
      <c r="M28" s="201">
        <f t="shared" si="10"/>
        <v>0</v>
      </c>
      <c r="N28" s="201">
        <f t="shared" si="10"/>
        <v>0</v>
      </c>
      <c r="O28" s="201">
        <f t="shared" si="10"/>
        <v>0</v>
      </c>
      <c r="P28" s="201">
        <f t="shared" si="10"/>
        <v>0</v>
      </c>
      <c r="Q28" s="201">
        <f t="shared" si="10"/>
        <v>0</v>
      </c>
      <c r="R28" s="201">
        <f t="shared" si="10"/>
        <v>0</v>
      </c>
      <c r="S28" s="201">
        <f t="shared" si="10"/>
        <v>0</v>
      </c>
      <c r="T28" s="201">
        <f t="shared" si="10"/>
        <v>0</v>
      </c>
      <c r="U28" s="201">
        <f t="shared" si="10"/>
        <v>0</v>
      </c>
      <c r="V28" s="201">
        <f t="shared" si="10"/>
        <v>0</v>
      </c>
      <c r="W28" s="201">
        <f t="shared" si="10"/>
        <v>0</v>
      </c>
      <c r="X28" s="201">
        <f t="shared" si="10"/>
        <v>0</v>
      </c>
      <c r="Y28" s="201">
        <f t="shared" si="10"/>
        <v>0</v>
      </c>
      <c r="Z28" s="201">
        <f t="shared" si="10"/>
        <v>0</v>
      </c>
      <c r="AA28" s="201">
        <f t="shared" si="10"/>
        <v>0</v>
      </c>
      <c r="AB28" s="201">
        <f t="shared" si="10"/>
        <v>0</v>
      </c>
      <c r="AC28" s="201">
        <f t="shared" si="10"/>
        <v>0</v>
      </c>
      <c r="AD28" s="201">
        <f t="shared" si="10"/>
        <v>0</v>
      </c>
      <c r="AE28" s="201">
        <f t="shared" si="10"/>
        <v>0</v>
      </c>
      <c r="AF28" s="201">
        <f t="shared" si="10"/>
        <v>0</v>
      </c>
      <c r="AG28" s="201">
        <f t="shared" si="10"/>
        <v>0</v>
      </c>
      <c r="AH28" s="201">
        <f t="shared" si="10"/>
        <v>0</v>
      </c>
      <c r="AI28" s="201">
        <f t="shared" si="10"/>
        <v>0</v>
      </c>
      <c r="AJ28" s="201">
        <f t="shared" si="10"/>
        <v>0</v>
      </c>
      <c r="AK28" s="201">
        <f t="shared" si="10"/>
        <v>0</v>
      </c>
      <c r="AL28" s="201">
        <f t="shared" si="10"/>
        <v>0</v>
      </c>
      <c r="AM28" s="201">
        <f t="shared" si="10"/>
        <v>0</v>
      </c>
      <c r="AN28" s="201">
        <f t="shared" si="10"/>
        <v>0</v>
      </c>
      <c r="AO28" s="201">
        <f t="shared" si="10"/>
        <v>0</v>
      </c>
      <c r="AP28" s="201">
        <f t="shared" si="10"/>
        <v>0</v>
      </c>
      <c r="AQ28" s="201">
        <f t="shared" si="10"/>
        <v>0</v>
      </c>
    </row>
    <row r="29" spans="1:43" outlineLevel="1">
      <c r="A29" s="187"/>
      <c r="B29" s="195" t="s">
        <v>38</v>
      </c>
      <c r="C29" s="203"/>
      <c r="D29" s="201">
        <f>D18*$J$7+D24*$J$8</f>
        <v>0</v>
      </c>
      <c r="E29" s="201">
        <f t="shared" ref="E29:AQ29" si="11">E18*$J$7+E24*$J$8</f>
        <v>0</v>
      </c>
      <c r="F29" s="201">
        <f t="shared" si="11"/>
        <v>0</v>
      </c>
      <c r="G29" s="201">
        <f t="shared" si="11"/>
        <v>0</v>
      </c>
      <c r="H29" s="201">
        <f t="shared" si="11"/>
        <v>0</v>
      </c>
      <c r="I29" s="201">
        <f t="shared" si="11"/>
        <v>0</v>
      </c>
      <c r="J29" s="201">
        <f t="shared" si="11"/>
        <v>0</v>
      </c>
      <c r="K29" s="201">
        <f t="shared" si="11"/>
        <v>0</v>
      </c>
      <c r="L29" s="201">
        <f t="shared" si="11"/>
        <v>0</v>
      </c>
      <c r="M29" s="201">
        <f t="shared" si="11"/>
        <v>0</v>
      </c>
      <c r="N29" s="201">
        <f t="shared" si="11"/>
        <v>0</v>
      </c>
      <c r="O29" s="201">
        <f t="shared" si="11"/>
        <v>0</v>
      </c>
      <c r="P29" s="201">
        <f t="shared" si="11"/>
        <v>0</v>
      </c>
      <c r="Q29" s="201">
        <f t="shared" si="11"/>
        <v>0</v>
      </c>
      <c r="R29" s="201">
        <f t="shared" si="11"/>
        <v>0</v>
      </c>
      <c r="S29" s="201">
        <f t="shared" si="11"/>
        <v>0</v>
      </c>
      <c r="T29" s="201">
        <f t="shared" si="11"/>
        <v>0</v>
      </c>
      <c r="U29" s="201">
        <f t="shared" si="11"/>
        <v>0</v>
      </c>
      <c r="V29" s="201">
        <f t="shared" si="11"/>
        <v>0</v>
      </c>
      <c r="W29" s="201">
        <f t="shared" si="11"/>
        <v>0</v>
      </c>
      <c r="X29" s="201">
        <f t="shared" si="11"/>
        <v>0</v>
      </c>
      <c r="Y29" s="201">
        <f t="shared" si="11"/>
        <v>0</v>
      </c>
      <c r="Z29" s="201">
        <f t="shared" si="11"/>
        <v>0</v>
      </c>
      <c r="AA29" s="201">
        <f t="shared" si="11"/>
        <v>0</v>
      </c>
      <c r="AB29" s="201">
        <f t="shared" si="11"/>
        <v>0</v>
      </c>
      <c r="AC29" s="201">
        <f t="shared" si="11"/>
        <v>0</v>
      </c>
      <c r="AD29" s="201">
        <f t="shared" si="11"/>
        <v>0</v>
      </c>
      <c r="AE29" s="201">
        <f t="shared" si="11"/>
        <v>0</v>
      </c>
      <c r="AF29" s="201">
        <f t="shared" si="11"/>
        <v>0</v>
      </c>
      <c r="AG29" s="201">
        <f t="shared" si="11"/>
        <v>0</v>
      </c>
      <c r="AH29" s="201">
        <f t="shared" si="11"/>
        <v>0</v>
      </c>
      <c r="AI29" s="201">
        <f t="shared" si="11"/>
        <v>0</v>
      </c>
      <c r="AJ29" s="201">
        <f t="shared" si="11"/>
        <v>0</v>
      </c>
      <c r="AK29" s="201">
        <f t="shared" si="11"/>
        <v>0</v>
      </c>
      <c r="AL29" s="201">
        <f t="shared" si="11"/>
        <v>0</v>
      </c>
      <c r="AM29" s="201">
        <f t="shared" si="11"/>
        <v>0</v>
      </c>
      <c r="AN29" s="201">
        <f t="shared" si="11"/>
        <v>0</v>
      </c>
      <c r="AO29" s="201">
        <f t="shared" si="11"/>
        <v>0</v>
      </c>
      <c r="AP29" s="201">
        <f t="shared" si="11"/>
        <v>0</v>
      </c>
      <c r="AQ29" s="201">
        <f t="shared" si="11"/>
        <v>0</v>
      </c>
    </row>
    <row r="30" spans="1:43" outlineLevel="1">
      <c r="A30" s="187"/>
      <c r="B30" s="195" t="s">
        <v>39</v>
      </c>
      <c r="C30" s="204">
        <f>'Eingabeblatt Modernisierung'!E119</f>
        <v>1.4999999999999999E-2</v>
      </c>
      <c r="D30" s="205">
        <f>D26*$C$30</f>
        <v>0</v>
      </c>
      <c r="E30" s="205">
        <f>E26*$C$30</f>
        <v>0</v>
      </c>
      <c r="F30" s="205">
        <f t="shared" ref="F30:AQ30" si="12">F26*$C$30</f>
        <v>0</v>
      </c>
      <c r="G30" s="205">
        <f t="shared" si="12"/>
        <v>0</v>
      </c>
      <c r="H30" s="205">
        <f t="shared" si="12"/>
        <v>0</v>
      </c>
      <c r="I30" s="205">
        <f t="shared" si="12"/>
        <v>0</v>
      </c>
      <c r="J30" s="205">
        <f t="shared" si="12"/>
        <v>0</v>
      </c>
      <c r="K30" s="205">
        <f t="shared" si="12"/>
        <v>0</v>
      </c>
      <c r="L30" s="205">
        <f t="shared" si="12"/>
        <v>0</v>
      </c>
      <c r="M30" s="205">
        <f t="shared" si="12"/>
        <v>0</v>
      </c>
      <c r="N30" s="205">
        <f t="shared" si="12"/>
        <v>0</v>
      </c>
      <c r="O30" s="205">
        <f t="shared" si="12"/>
        <v>0</v>
      </c>
      <c r="P30" s="205">
        <f t="shared" si="12"/>
        <v>0</v>
      </c>
      <c r="Q30" s="205">
        <f t="shared" si="12"/>
        <v>0</v>
      </c>
      <c r="R30" s="205">
        <f t="shared" si="12"/>
        <v>0</v>
      </c>
      <c r="S30" s="205">
        <f t="shared" si="12"/>
        <v>0</v>
      </c>
      <c r="T30" s="205">
        <f t="shared" si="12"/>
        <v>0</v>
      </c>
      <c r="U30" s="205">
        <f t="shared" si="12"/>
        <v>0</v>
      </c>
      <c r="V30" s="205">
        <f t="shared" si="12"/>
        <v>0</v>
      </c>
      <c r="W30" s="205">
        <f t="shared" si="12"/>
        <v>0</v>
      </c>
      <c r="X30" s="205">
        <f t="shared" si="12"/>
        <v>0</v>
      </c>
      <c r="Y30" s="205">
        <f t="shared" si="12"/>
        <v>0</v>
      </c>
      <c r="Z30" s="205">
        <f t="shared" si="12"/>
        <v>0</v>
      </c>
      <c r="AA30" s="205">
        <f t="shared" si="12"/>
        <v>0</v>
      </c>
      <c r="AB30" s="205">
        <f t="shared" si="12"/>
        <v>0</v>
      </c>
      <c r="AC30" s="205">
        <f t="shared" si="12"/>
        <v>0</v>
      </c>
      <c r="AD30" s="205">
        <f t="shared" si="12"/>
        <v>0</v>
      </c>
      <c r="AE30" s="205">
        <f t="shared" si="12"/>
        <v>0</v>
      </c>
      <c r="AF30" s="205">
        <f t="shared" si="12"/>
        <v>0</v>
      </c>
      <c r="AG30" s="205">
        <f t="shared" si="12"/>
        <v>0</v>
      </c>
      <c r="AH30" s="205">
        <f t="shared" si="12"/>
        <v>0</v>
      </c>
      <c r="AI30" s="205">
        <f t="shared" si="12"/>
        <v>0</v>
      </c>
      <c r="AJ30" s="205">
        <f t="shared" si="12"/>
        <v>0</v>
      </c>
      <c r="AK30" s="205">
        <f t="shared" si="12"/>
        <v>0</v>
      </c>
      <c r="AL30" s="205">
        <f t="shared" si="12"/>
        <v>0</v>
      </c>
      <c r="AM30" s="205">
        <f t="shared" si="12"/>
        <v>0</v>
      </c>
      <c r="AN30" s="205">
        <f t="shared" si="12"/>
        <v>0</v>
      </c>
      <c r="AO30" s="205">
        <f t="shared" si="12"/>
        <v>0</v>
      </c>
      <c r="AP30" s="205">
        <f t="shared" si="12"/>
        <v>0</v>
      </c>
      <c r="AQ30" s="205">
        <f t="shared" si="12"/>
        <v>0</v>
      </c>
    </row>
    <row r="31" spans="1:43" outlineLevel="1">
      <c r="A31" s="187"/>
      <c r="B31" s="195" t="s">
        <v>40</v>
      </c>
      <c r="C31" s="203"/>
      <c r="D31" s="202">
        <f>D26-D27-D28-D29-D30</f>
        <v>0</v>
      </c>
      <c r="E31" s="202">
        <f>E26-E27-E28-E29-E30</f>
        <v>0</v>
      </c>
      <c r="F31" s="202">
        <f t="shared" ref="F31:AQ31" si="13">F26-F27-F28-F29-F30</f>
        <v>0</v>
      </c>
      <c r="G31" s="202">
        <f t="shared" si="13"/>
        <v>0</v>
      </c>
      <c r="H31" s="202">
        <f t="shared" si="13"/>
        <v>0</v>
      </c>
      <c r="I31" s="202">
        <f t="shared" si="13"/>
        <v>0</v>
      </c>
      <c r="J31" s="202">
        <f t="shared" si="13"/>
        <v>0</v>
      </c>
      <c r="K31" s="202">
        <f t="shared" si="13"/>
        <v>0</v>
      </c>
      <c r="L31" s="202">
        <f t="shared" si="13"/>
        <v>0</v>
      </c>
      <c r="M31" s="202">
        <f t="shared" si="13"/>
        <v>0</v>
      </c>
      <c r="N31" s="202">
        <f t="shared" si="13"/>
        <v>0</v>
      </c>
      <c r="O31" s="202">
        <f t="shared" si="13"/>
        <v>0</v>
      </c>
      <c r="P31" s="202">
        <f t="shared" si="13"/>
        <v>0</v>
      </c>
      <c r="Q31" s="202">
        <f t="shared" si="13"/>
        <v>0</v>
      </c>
      <c r="R31" s="202">
        <f t="shared" si="13"/>
        <v>0</v>
      </c>
      <c r="S31" s="202">
        <f t="shared" si="13"/>
        <v>0</v>
      </c>
      <c r="T31" s="202">
        <f t="shared" si="13"/>
        <v>0</v>
      </c>
      <c r="U31" s="202">
        <f t="shared" si="13"/>
        <v>0</v>
      </c>
      <c r="V31" s="202">
        <f t="shared" si="13"/>
        <v>0</v>
      </c>
      <c r="W31" s="202">
        <f t="shared" si="13"/>
        <v>0</v>
      </c>
      <c r="X31" s="202">
        <f t="shared" si="13"/>
        <v>0</v>
      </c>
      <c r="Y31" s="202">
        <f t="shared" si="13"/>
        <v>0</v>
      </c>
      <c r="Z31" s="202">
        <f t="shared" si="13"/>
        <v>0</v>
      </c>
      <c r="AA31" s="202">
        <f t="shared" si="13"/>
        <v>0</v>
      </c>
      <c r="AB31" s="202">
        <f t="shared" si="13"/>
        <v>0</v>
      </c>
      <c r="AC31" s="202">
        <f t="shared" si="13"/>
        <v>0</v>
      </c>
      <c r="AD31" s="202">
        <f t="shared" si="13"/>
        <v>0</v>
      </c>
      <c r="AE31" s="202">
        <f t="shared" si="13"/>
        <v>0</v>
      </c>
      <c r="AF31" s="202">
        <f t="shared" si="13"/>
        <v>0</v>
      </c>
      <c r="AG31" s="202">
        <f t="shared" si="13"/>
        <v>0</v>
      </c>
      <c r="AH31" s="202">
        <f t="shared" si="13"/>
        <v>0</v>
      </c>
      <c r="AI31" s="202">
        <f t="shared" si="13"/>
        <v>0</v>
      </c>
      <c r="AJ31" s="202">
        <f t="shared" si="13"/>
        <v>0</v>
      </c>
      <c r="AK31" s="202">
        <f t="shared" si="13"/>
        <v>0</v>
      </c>
      <c r="AL31" s="202">
        <f t="shared" si="13"/>
        <v>0</v>
      </c>
      <c r="AM31" s="202">
        <f t="shared" si="13"/>
        <v>0</v>
      </c>
      <c r="AN31" s="202">
        <f t="shared" si="13"/>
        <v>0</v>
      </c>
      <c r="AO31" s="202">
        <f t="shared" si="13"/>
        <v>0</v>
      </c>
      <c r="AP31" s="202">
        <f t="shared" si="13"/>
        <v>0</v>
      </c>
      <c r="AQ31" s="202">
        <f t="shared" si="13"/>
        <v>0</v>
      </c>
    </row>
    <row r="32" spans="1:43" outlineLevel="1">
      <c r="A32" s="187"/>
      <c r="B32" s="195" t="s">
        <v>41</v>
      </c>
      <c r="C32" s="203"/>
      <c r="D32" s="206">
        <f>D85</f>
        <v>0</v>
      </c>
      <c r="E32" s="206">
        <f t="shared" ref="E32:AQ32" si="14">E85</f>
        <v>0</v>
      </c>
      <c r="F32" s="206">
        <f t="shared" si="14"/>
        <v>0</v>
      </c>
      <c r="G32" s="206">
        <f t="shared" si="14"/>
        <v>0</v>
      </c>
      <c r="H32" s="206">
        <f t="shared" si="14"/>
        <v>0</v>
      </c>
      <c r="I32" s="206">
        <f t="shared" si="14"/>
        <v>0</v>
      </c>
      <c r="J32" s="206">
        <f t="shared" si="14"/>
        <v>0</v>
      </c>
      <c r="K32" s="206">
        <f t="shared" si="14"/>
        <v>0</v>
      </c>
      <c r="L32" s="206">
        <f t="shared" si="14"/>
        <v>0</v>
      </c>
      <c r="M32" s="206">
        <f t="shared" si="14"/>
        <v>0</v>
      </c>
      <c r="N32" s="206">
        <f t="shared" si="14"/>
        <v>0</v>
      </c>
      <c r="O32" s="206">
        <f t="shared" si="14"/>
        <v>0</v>
      </c>
      <c r="P32" s="206">
        <f t="shared" si="14"/>
        <v>0</v>
      </c>
      <c r="Q32" s="206">
        <f t="shared" si="14"/>
        <v>0</v>
      </c>
      <c r="R32" s="206">
        <f t="shared" si="14"/>
        <v>0</v>
      </c>
      <c r="S32" s="206">
        <f t="shared" si="14"/>
        <v>0</v>
      </c>
      <c r="T32" s="206">
        <f t="shared" si="14"/>
        <v>0</v>
      </c>
      <c r="U32" s="206">
        <f t="shared" si="14"/>
        <v>0</v>
      </c>
      <c r="V32" s="206">
        <f t="shared" si="14"/>
        <v>0</v>
      </c>
      <c r="W32" s="206">
        <f t="shared" si="14"/>
        <v>0</v>
      </c>
      <c r="X32" s="206">
        <f t="shared" si="14"/>
        <v>0</v>
      </c>
      <c r="Y32" s="206">
        <f t="shared" si="14"/>
        <v>0</v>
      </c>
      <c r="Z32" s="206">
        <f t="shared" si="14"/>
        <v>0</v>
      </c>
      <c r="AA32" s="206">
        <f t="shared" si="14"/>
        <v>0</v>
      </c>
      <c r="AB32" s="206">
        <f t="shared" si="14"/>
        <v>0</v>
      </c>
      <c r="AC32" s="206">
        <f t="shared" si="14"/>
        <v>0</v>
      </c>
      <c r="AD32" s="206">
        <f t="shared" si="14"/>
        <v>0</v>
      </c>
      <c r="AE32" s="206">
        <f t="shared" si="14"/>
        <v>0</v>
      </c>
      <c r="AF32" s="206">
        <f t="shared" si="14"/>
        <v>0</v>
      </c>
      <c r="AG32" s="206">
        <f t="shared" si="14"/>
        <v>0</v>
      </c>
      <c r="AH32" s="206">
        <f t="shared" si="14"/>
        <v>0</v>
      </c>
      <c r="AI32" s="206">
        <f t="shared" si="14"/>
        <v>0</v>
      </c>
      <c r="AJ32" s="206">
        <f t="shared" si="14"/>
        <v>0</v>
      </c>
      <c r="AK32" s="206">
        <f t="shared" si="14"/>
        <v>0</v>
      </c>
      <c r="AL32" s="206">
        <f t="shared" si="14"/>
        <v>0</v>
      </c>
      <c r="AM32" s="206">
        <f t="shared" si="14"/>
        <v>0</v>
      </c>
      <c r="AN32" s="206">
        <f t="shared" si="14"/>
        <v>0</v>
      </c>
      <c r="AO32" s="206">
        <f t="shared" si="14"/>
        <v>0</v>
      </c>
      <c r="AP32" s="206">
        <f t="shared" si="14"/>
        <v>0</v>
      </c>
      <c r="AQ32" s="206">
        <f t="shared" si="14"/>
        <v>0</v>
      </c>
    </row>
    <row r="33" spans="1:54" outlineLevel="1">
      <c r="A33" s="187"/>
      <c r="B33" s="195" t="s">
        <v>42</v>
      </c>
      <c r="C33" s="207">
        <f>-'Eingabeblatt Modernisierung'!F31</f>
        <v>0</v>
      </c>
      <c r="D33" s="202">
        <f>D31-D32</f>
        <v>0</v>
      </c>
      <c r="E33" s="202">
        <f t="shared" ref="E33:AQ33" si="15">E31-E32</f>
        <v>0</v>
      </c>
      <c r="F33" s="202">
        <f t="shared" si="15"/>
        <v>0</v>
      </c>
      <c r="G33" s="202">
        <f t="shared" si="15"/>
        <v>0</v>
      </c>
      <c r="H33" s="202">
        <f t="shared" si="15"/>
        <v>0</v>
      </c>
      <c r="I33" s="202">
        <f t="shared" si="15"/>
        <v>0</v>
      </c>
      <c r="J33" s="202">
        <f t="shared" si="15"/>
        <v>0</v>
      </c>
      <c r="K33" s="202">
        <f t="shared" si="15"/>
        <v>0</v>
      </c>
      <c r="L33" s="202">
        <f t="shared" si="15"/>
        <v>0</v>
      </c>
      <c r="M33" s="202">
        <f t="shared" si="15"/>
        <v>0</v>
      </c>
      <c r="N33" s="202">
        <f t="shared" si="15"/>
        <v>0</v>
      </c>
      <c r="O33" s="202">
        <f t="shared" si="15"/>
        <v>0</v>
      </c>
      <c r="P33" s="202">
        <f t="shared" si="15"/>
        <v>0</v>
      </c>
      <c r="Q33" s="202">
        <f t="shared" si="15"/>
        <v>0</v>
      </c>
      <c r="R33" s="202">
        <f t="shared" si="15"/>
        <v>0</v>
      </c>
      <c r="S33" s="202">
        <f t="shared" si="15"/>
        <v>0</v>
      </c>
      <c r="T33" s="202">
        <f t="shared" si="15"/>
        <v>0</v>
      </c>
      <c r="U33" s="202">
        <f t="shared" si="15"/>
        <v>0</v>
      </c>
      <c r="V33" s="202">
        <f t="shared" si="15"/>
        <v>0</v>
      </c>
      <c r="W33" s="202">
        <f t="shared" si="15"/>
        <v>0</v>
      </c>
      <c r="X33" s="202">
        <f t="shared" si="15"/>
        <v>0</v>
      </c>
      <c r="Y33" s="202">
        <f t="shared" si="15"/>
        <v>0</v>
      </c>
      <c r="Z33" s="202">
        <f t="shared" si="15"/>
        <v>0</v>
      </c>
      <c r="AA33" s="202">
        <f t="shared" si="15"/>
        <v>0</v>
      </c>
      <c r="AB33" s="202">
        <f t="shared" si="15"/>
        <v>0</v>
      </c>
      <c r="AC33" s="202">
        <f t="shared" si="15"/>
        <v>0</v>
      </c>
      <c r="AD33" s="202">
        <f t="shared" si="15"/>
        <v>0</v>
      </c>
      <c r="AE33" s="202">
        <f t="shared" si="15"/>
        <v>0</v>
      </c>
      <c r="AF33" s="202">
        <f t="shared" si="15"/>
        <v>0</v>
      </c>
      <c r="AG33" s="202">
        <f t="shared" si="15"/>
        <v>0</v>
      </c>
      <c r="AH33" s="202">
        <f t="shared" si="15"/>
        <v>0</v>
      </c>
      <c r="AI33" s="202">
        <f t="shared" si="15"/>
        <v>0</v>
      </c>
      <c r="AJ33" s="202">
        <f t="shared" si="15"/>
        <v>0</v>
      </c>
      <c r="AK33" s="202">
        <f t="shared" si="15"/>
        <v>0</v>
      </c>
      <c r="AL33" s="202">
        <f t="shared" si="15"/>
        <v>0</v>
      </c>
      <c r="AM33" s="202">
        <f t="shared" si="15"/>
        <v>0</v>
      </c>
      <c r="AN33" s="202">
        <f t="shared" si="15"/>
        <v>0</v>
      </c>
      <c r="AO33" s="202">
        <f t="shared" si="15"/>
        <v>0</v>
      </c>
      <c r="AP33" s="202">
        <f t="shared" si="15"/>
        <v>0</v>
      </c>
      <c r="AQ33" s="202">
        <f t="shared" si="15"/>
        <v>0</v>
      </c>
    </row>
    <row r="34" spans="1:54" outlineLevel="1">
      <c r="A34" s="187"/>
      <c r="B34" s="195" t="s">
        <v>43</v>
      </c>
      <c r="C34" s="203"/>
      <c r="D34" s="206">
        <v>0</v>
      </c>
      <c r="E34" s="206">
        <f>IF(D36&lt;0,D36*E91,D36*E90)</f>
        <v>0</v>
      </c>
      <c r="F34" s="206">
        <f t="shared" ref="F34:AQ34" si="16">IF(E36&lt;0,E36*F91,E36*F90)</f>
        <v>0</v>
      </c>
      <c r="G34" s="206">
        <f t="shared" si="16"/>
        <v>0</v>
      </c>
      <c r="H34" s="206">
        <f t="shared" si="16"/>
        <v>0</v>
      </c>
      <c r="I34" s="206">
        <f t="shared" si="16"/>
        <v>0</v>
      </c>
      <c r="J34" s="206">
        <f t="shared" si="16"/>
        <v>0</v>
      </c>
      <c r="K34" s="206">
        <f t="shared" si="16"/>
        <v>0</v>
      </c>
      <c r="L34" s="206">
        <f t="shared" si="16"/>
        <v>0</v>
      </c>
      <c r="M34" s="206">
        <f t="shared" si="16"/>
        <v>0</v>
      </c>
      <c r="N34" s="206">
        <f t="shared" si="16"/>
        <v>0</v>
      </c>
      <c r="O34" s="206">
        <f t="shared" si="16"/>
        <v>0</v>
      </c>
      <c r="P34" s="206">
        <f t="shared" si="16"/>
        <v>0</v>
      </c>
      <c r="Q34" s="206">
        <f t="shared" si="16"/>
        <v>0</v>
      </c>
      <c r="R34" s="206">
        <f t="shared" si="16"/>
        <v>0</v>
      </c>
      <c r="S34" s="206">
        <f t="shared" si="16"/>
        <v>0</v>
      </c>
      <c r="T34" s="206">
        <f t="shared" si="16"/>
        <v>0</v>
      </c>
      <c r="U34" s="206">
        <f t="shared" si="16"/>
        <v>0</v>
      </c>
      <c r="V34" s="206">
        <f t="shared" si="16"/>
        <v>0</v>
      </c>
      <c r="W34" s="206">
        <f t="shared" si="16"/>
        <v>0</v>
      </c>
      <c r="X34" s="206">
        <f t="shared" si="16"/>
        <v>0</v>
      </c>
      <c r="Y34" s="206">
        <f t="shared" si="16"/>
        <v>0</v>
      </c>
      <c r="Z34" s="206">
        <f t="shared" si="16"/>
        <v>0</v>
      </c>
      <c r="AA34" s="206">
        <f t="shared" si="16"/>
        <v>0</v>
      </c>
      <c r="AB34" s="206">
        <f t="shared" si="16"/>
        <v>0</v>
      </c>
      <c r="AC34" s="206">
        <f t="shared" si="16"/>
        <v>0</v>
      </c>
      <c r="AD34" s="206">
        <f t="shared" si="16"/>
        <v>0</v>
      </c>
      <c r="AE34" s="206">
        <f t="shared" si="16"/>
        <v>0</v>
      </c>
      <c r="AF34" s="206">
        <f t="shared" si="16"/>
        <v>0</v>
      </c>
      <c r="AG34" s="206">
        <f t="shared" si="16"/>
        <v>0</v>
      </c>
      <c r="AH34" s="206">
        <f t="shared" si="16"/>
        <v>0</v>
      </c>
      <c r="AI34" s="206">
        <f t="shared" si="16"/>
        <v>0</v>
      </c>
      <c r="AJ34" s="206">
        <f t="shared" si="16"/>
        <v>0</v>
      </c>
      <c r="AK34" s="206">
        <f t="shared" si="16"/>
        <v>0</v>
      </c>
      <c r="AL34" s="206">
        <f t="shared" si="16"/>
        <v>0</v>
      </c>
      <c r="AM34" s="206">
        <f t="shared" si="16"/>
        <v>0</v>
      </c>
      <c r="AN34" s="206">
        <f t="shared" si="16"/>
        <v>0</v>
      </c>
      <c r="AO34" s="206">
        <f t="shared" si="16"/>
        <v>0</v>
      </c>
      <c r="AP34" s="206">
        <f t="shared" si="16"/>
        <v>0</v>
      </c>
      <c r="AQ34" s="206">
        <f t="shared" si="16"/>
        <v>0</v>
      </c>
    </row>
    <row r="35" spans="1:54" outlineLevel="1">
      <c r="A35" s="187"/>
      <c r="B35" s="199" t="s">
        <v>44</v>
      </c>
      <c r="C35" s="202"/>
      <c r="D35" s="202">
        <f>D33+D34</f>
        <v>0</v>
      </c>
      <c r="E35" s="202">
        <f>E33+E34</f>
        <v>0</v>
      </c>
      <c r="F35" s="202">
        <f t="shared" ref="F35:AQ35" si="17">F33+F34</f>
        <v>0</v>
      </c>
      <c r="G35" s="202">
        <f t="shared" si="17"/>
        <v>0</v>
      </c>
      <c r="H35" s="202">
        <f t="shared" si="17"/>
        <v>0</v>
      </c>
      <c r="I35" s="202">
        <f t="shared" si="17"/>
        <v>0</v>
      </c>
      <c r="J35" s="202">
        <f t="shared" si="17"/>
        <v>0</v>
      </c>
      <c r="K35" s="202">
        <f t="shared" si="17"/>
        <v>0</v>
      </c>
      <c r="L35" s="202">
        <f t="shared" si="17"/>
        <v>0</v>
      </c>
      <c r="M35" s="202">
        <f t="shared" si="17"/>
        <v>0</v>
      </c>
      <c r="N35" s="202">
        <f t="shared" si="17"/>
        <v>0</v>
      </c>
      <c r="O35" s="202">
        <f t="shared" si="17"/>
        <v>0</v>
      </c>
      <c r="P35" s="202">
        <f t="shared" si="17"/>
        <v>0</v>
      </c>
      <c r="Q35" s="202">
        <f t="shared" si="17"/>
        <v>0</v>
      </c>
      <c r="R35" s="202">
        <f t="shared" si="17"/>
        <v>0</v>
      </c>
      <c r="S35" s="202">
        <f t="shared" si="17"/>
        <v>0</v>
      </c>
      <c r="T35" s="202">
        <f t="shared" si="17"/>
        <v>0</v>
      </c>
      <c r="U35" s="202">
        <f t="shared" si="17"/>
        <v>0</v>
      </c>
      <c r="V35" s="202">
        <f t="shared" si="17"/>
        <v>0</v>
      </c>
      <c r="W35" s="202">
        <f t="shared" si="17"/>
        <v>0</v>
      </c>
      <c r="X35" s="202">
        <f t="shared" si="17"/>
        <v>0</v>
      </c>
      <c r="Y35" s="202">
        <f t="shared" si="17"/>
        <v>0</v>
      </c>
      <c r="Z35" s="202">
        <f t="shared" si="17"/>
        <v>0</v>
      </c>
      <c r="AA35" s="202">
        <f t="shared" si="17"/>
        <v>0</v>
      </c>
      <c r="AB35" s="202">
        <f t="shared" si="17"/>
        <v>0</v>
      </c>
      <c r="AC35" s="202">
        <f t="shared" si="17"/>
        <v>0</v>
      </c>
      <c r="AD35" s="202">
        <f t="shared" si="17"/>
        <v>0</v>
      </c>
      <c r="AE35" s="202">
        <f t="shared" si="17"/>
        <v>0</v>
      </c>
      <c r="AF35" s="202">
        <f t="shared" si="17"/>
        <v>0</v>
      </c>
      <c r="AG35" s="202">
        <f t="shared" si="17"/>
        <v>0</v>
      </c>
      <c r="AH35" s="202">
        <f t="shared" si="17"/>
        <v>0</v>
      </c>
      <c r="AI35" s="202">
        <f t="shared" si="17"/>
        <v>0</v>
      </c>
      <c r="AJ35" s="202">
        <f t="shared" si="17"/>
        <v>0</v>
      </c>
      <c r="AK35" s="202">
        <f t="shared" si="17"/>
        <v>0</v>
      </c>
      <c r="AL35" s="202">
        <f t="shared" si="17"/>
        <v>0</v>
      </c>
      <c r="AM35" s="202">
        <f t="shared" si="17"/>
        <v>0</v>
      </c>
      <c r="AN35" s="202">
        <f t="shared" si="17"/>
        <v>0</v>
      </c>
      <c r="AO35" s="202">
        <f t="shared" si="17"/>
        <v>0</v>
      </c>
      <c r="AP35" s="202">
        <f t="shared" si="17"/>
        <v>0</v>
      </c>
      <c r="AQ35" s="202">
        <f t="shared" si="17"/>
        <v>0</v>
      </c>
    </row>
    <row r="36" spans="1:54" ht="25.5" outlineLevel="1">
      <c r="A36" s="187"/>
      <c r="B36" s="199" t="s">
        <v>45</v>
      </c>
      <c r="C36" s="200"/>
      <c r="D36" s="208">
        <f>D33+D34</f>
        <v>0</v>
      </c>
      <c r="E36" s="208">
        <f>E33+E34+D36</f>
        <v>0</v>
      </c>
      <c r="F36" s="208">
        <f t="shared" ref="F36:AQ36" si="18">F33+F34+E36</f>
        <v>0</v>
      </c>
      <c r="G36" s="208">
        <f t="shared" si="18"/>
        <v>0</v>
      </c>
      <c r="H36" s="208">
        <f t="shared" si="18"/>
        <v>0</v>
      </c>
      <c r="I36" s="208">
        <f t="shared" si="18"/>
        <v>0</v>
      </c>
      <c r="J36" s="208">
        <f t="shared" si="18"/>
        <v>0</v>
      </c>
      <c r="K36" s="208">
        <f t="shared" si="18"/>
        <v>0</v>
      </c>
      <c r="L36" s="208">
        <f t="shared" si="18"/>
        <v>0</v>
      </c>
      <c r="M36" s="208">
        <f t="shared" si="18"/>
        <v>0</v>
      </c>
      <c r="N36" s="208">
        <f t="shared" si="18"/>
        <v>0</v>
      </c>
      <c r="O36" s="208">
        <f t="shared" si="18"/>
        <v>0</v>
      </c>
      <c r="P36" s="208">
        <f t="shared" si="18"/>
        <v>0</v>
      </c>
      <c r="Q36" s="208">
        <f t="shared" si="18"/>
        <v>0</v>
      </c>
      <c r="R36" s="208">
        <f t="shared" si="18"/>
        <v>0</v>
      </c>
      <c r="S36" s="208">
        <f t="shared" si="18"/>
        <v>0</v>
      </c>
      <c r="T36" s="208">
        <f t="shared" si="18"/>
        <v>0</v>
      </c>
      <c r="U36" s="208">
        <f t="shared" si="18"/>
        <v>0</v>
      </c>
      <c r="V36" s="208">
        <f t="shared" si="18"/>
        <v>0</v>
      </c>
      <c r="W36" s="208">
        <f t="shared" si="18"/>
        <v>0</v>
      </c>
      <c r="X36" s="208">
        <f t="shared" si="18"/>
        <v>0</v>
      </c>
      <c r="Y36" s="208">
        <f t="shared" si="18"/>
        <v>0</v>
      </c>
      <c r="Z36" s="208">
        <f t="shared" si="18"/>
        <v>0</v>
      </c>
      <c r="AA36" s="208">
        <f t="shared" si="18"/>
        <v>0</v>
      </c>
      <c r="AB36" s="208">
        <f t="shared" si="18"/>
        <v>0</v>
      </c>
      <c r="AC36" s="208">
        <f t="shared" si="18"/>
        <v>0</v>
      </c>
      <c r="AD36" s="208">
        <f t="shared" si="18"/>
        <v>0</v>
      </c>
      <c r="AE36" s="208">
        <f t="shared" si="18"/>
        <v>0</v>
      </c>
      <c r="AF36" s="208">
        <f t="shared" si="18"/>
        <v>0</v>
      </c>
      <c r="AG36" s="208">
        <f t="shared" si="18"/>
        <v>0</v>
      </c>
      <c r="AH36" s="208">
        <f t="shared" si="18"/>
        <v>0</v>
      </c>
      <c r="AI36" s="208">
        <f t="shared" si="18"/>
        <v>0</v>
      </c>
      <c r="AJ36" s="208">
        <f t="shared" si="18"/>
        <v>0</v>
      </c>
      <c r="AK36" s="208">
        <f t="shared" si="18"/>
        <v>0</v>
      </c>
      <c r="AL36" s="208">
        <f t="shared" si="18"/>
        <v>0</v>
      </c>
      <c r="AM36" s="208">
        <f t="shared" si="18"/>
        <v>0</v>
      </c>
      <c r="AN36" s="208">
        <f t="shared" si="18"/>
        <v>0</v>
      </c>
      <c r="AO36" s="208">
        <f t="shared" si="18"/>
        <v>0</v>
      </c>
      <c r="AP36" s="208">
        <f t="shared" si="18"/>
        <v>0</v>
      </c>
      <c r="AQ36" s="208">
        <f t="shared" si="18"/>
        <v>0</v>
      </c>
    </row>
    <row r="37" spans="1:54" outlineLevel="1">
      <c r="A37" s="187"/>
      <c r="B37" s="195" t="s">
        <v>46</v>
      </c>
      <c r="C37" s="203"/>
      <c r="D37" s="202">
        <f t="shared" ref="D37:AQ37" si="19">D42</f>
        <v>0</v>
      </c>
      <c r="E37" s="202">
        <f t="shared" si="19"/>
        <v>0</v>
      </c>
      <c r="F37" s="202">
        <f t="shared" si="19"/>
        <v>0</v>
      </c>
      <c r="G37" s="202">
        <f t="shared" si="19"/>
        <v>0</v>
      </c>
      <c r="H37" s="202">
        <f t="shared" si="19"/>
        <v>0</v>
      </c>
      <c r="I37" s="202">
        <f t="shared" si="19"/>
        <v>0</v>
      </c>
      <c r="J37" s="202">
        <f t="shared" si="19"/>
        <v>0</v>
      </c>
      <c r="K37" s="202">
        <f t="shared" si="19"/>
        <v>0</v>
      </c>
      <c r="L37" s="202">
        <f t="shared" si="19"/>
        <v>0</v>
      </c>
      <c r="M37" s="202">
        <f t="shared" si="19"/>
        <v>0</v>
      </c>
      <c r="N37" s="202">
        <f t="shared" si="19"/>
        <v>0</v>
      </c>
      <c r="O37" s="202">
        <f t="shared" si="19"/>
        <v>0</v>
      </c>
      <c r="P37" s="202">
        <f t="shared" si="19"/>
        <v>0</v>
      </c>
      <c r="Q37" s="202">
        <f t="shared" si="19"/>
        <v>0</v>
      </c>
      <c r="R37" s="202">
        <f t="shared" si="19"/>
        <v>0</v>
      </c>
      <c r="S37" s="202">
        <f t="shared" si="19"/>
        <v>0</v>
      </c>
      <c r="T37" s="202">
        <f t="shared" si="19"/>
        <v>0</v>
      </c>
      <c r="U37" s="202">
        <f t="shared" si="19"/>
        <v>0</v>
      </c>
      <c r="V37" s="202">
        <f t="shared" si="19"/>
        <v>0</v>
      </c>
      <c r="W37" s="202">
        <f t="shared" si="19"/>
        <v>0</v>
      </c>
      <c r="X37" s="202">
        <f t="shared" si="19"/>
        <v>0</v>
      </c>
      <c r="Y37" s="202">
        <f t="shared" si="19"/>
        <v>0</v>
      </c>
      <c r="Z37" s="202">
        <f t="shared" si="19"/>
        <v>0</v>
      </c>
      <c r="AA37" s="202">
        <f t="shared" si="19"/>
        <v>0</v>
      </c>
      <c r="AB37" s="202">
        <f t="shared" si="19"/>
        <v>0</v>
      </c>
      <c r="AC37" s="202">
        <f t="shared" si="19"/>
        <v>0</v>
      </c>
      <c r="AD37" s="202">
        <f t="shared" si="19"/>
        <v>0</v>
      </c>
      <c r="AE37" s="202">
        <f t="shared" si="19"/>
        <v>0</v>
      </c>
      <c r="AF37" s="202">
        <f t="shared" si="19"/>
        <v>0</v>
      </c>
      <c r="AG37" s="202">
        <f t="shared" si="19"/>
        <v>0</v>
      </c>
      <c r="AH37" s="202">
        <f t="shared" si="19"/>
        <v>0</v>
      </c>
      <c r="AI37" s="202">
        <f t="shared" si="19"/>
        <v>0</v>
      </c>
      <c r="AJ37" s="202">
        <f t="shared" si="19"/>
        <v>0</v>
      </c>
      <c r="AK37" s="202">
        <f t="shared" si="19"/>
        <v>0</v>
      </c>
      <c r="AL37" s="202">
        <f t="shared" si="19"/>
        <v>0</v>
      </c>
      <c r="AM37" s="202">
        <f t="shared" si="19"/>
        <v>0</v>
      </c>
      <c r="AN37" s="202">
        <f t="shared" si="19"/>
        <v>0</v>
      </c>
      <c r="AO37" s="202">
        <f t="shared" si="19"/>
        <v>0</v>
      </c>
      <c r="AP37" s="202">
        <f t="shared" si="19"/>
        <v>0</v>
      </c>
      <c r="AQ37" s="202">
        <f t="shared" si="19"/>
        <v>0</v>
      </c>
    </row>
    <row r="38" spans="1:54" outlineLevel="1">
      <c r="A38" s="187"/>
      <c r="B38" s="191" t="s">
        <v>63</v>
      </c>
      <c r="C38" s="203"/>
      <c r="D38" s="202">
        <f t="shared" ref="D38:AQ38" si="20">D19*$J$5</f>
        <v>0</v>
      </c>
      <c r="E38" s="202">
        <f t="shared" si="20"/>
        <v>0</v>
      </c>
      <c r="F38" s="202">
        <f t="shared" si="20"/>
        <v>0</v>
      </c>
      <c r="G38" s="202">
        <f t="shared" si="20"/>
        <v>0</v>
      </c>
      <c r="H38" s="202">
        <f t="shared" si="20"/>
        <v>0</v>
      </c>
      <c r="I38" s="202">
        <f t="shared" si="20"/>
        <v>0</v>
      </c>
      <c r="J38" s="202">
        <f t="shared" si="20"/>
        <v>0</v>
      </c>
      <c r="K38" s="202">
        <f t="shared" si="20"/>
        <v>0</v>
      </c>
      <c r="L38" s="202">
        <f t="shared" si="20"/>
        <v>0</v>
      </c>
      <c r="M38" s="202">
        <f t="shared" si="20"/>
        <v>0</v>
      </c>
      <c r="N38" s="202">
        <f t="shared" si="20"/>
        <v>0</v>
      </c>
      <c r="O38" s="202">
        <f t="shared" si="20"/>
        <v>0</v>
      </c>
      <c r="P38" s="202">
        <f t="shared" si="20"/>
        <v>0</v>
      </c>
      <c r="Q38" s="202">
        <f t="shared" si="20"/>
        <v>0</v>
      </c>
      <c r="R38" s="202">
        <f t="shared" si="20"/>
        <v>0</v>
      </c>
      <c r="S38" s="202">
        <f t="shared" si="20"/>
        <v>0</v>
      </c>
      <c r="T38" s="202">
        <f t="shared" si="20"/>
        <v>0</v>
      </c>
      <c r="U38" s="202">
        <f t="shared" si="20"/>
        <v>0</v>
      </c>
      <c r="V38" s="202">
        <f t="shared" si="20"/>
        <v>0</v>
      </c>
      <c r="W38" s="202">
        <f t="shared" si="20"/>
        <v>0</v>
      </c>
      <c r="X38" s="202">
        <f t="shared" si="20"/>
        <v>0</v>
      </c>
      <c r="Y38" s="202">
        <f t="shared" si="20"/>
        <v>0</v>
      </c>
      <c r="Z38" s="202">
        <f t="shared" si="20"/>
        <v>0</v>
      </c>
      <c r="AA38" s="202">
        <f t="shared" si="20"/>
        <v>0</v>
      </c>
      <c r="AB38" s="202">
        <f t="shared" si="20"/>
        <v>0</v>
      </c>
      <c r="AC38" s="202">
        <f t="shared" si="20"/>
        <v>0</v>
      </c>
      <c r="AD38" s="202">
        <f t="shared" si="20"/>
        <v>0</v>
      </c>
      <c r="AE38" s="202">
        <f t="shared" si="20"/>
        <v>0</v>
      </c>
      <c r="AF38" s="202">
        <f t="shared" si="20"/>
        <v>0</v>
      </c>
      <c r="AG38" s="202">
        <f t="shared" si="20"/>
        <v>0</v>
      </c>
      <c r="AH38" s="202">
        <f t="shared" si="20"/>
        <v>0</v>
      </c>
      <c r="AI38" s="202">
        <f t="shared" si="20"/>
        <v>0</v>
      </c>
      <c r="AJ38" s="202">
        <f t="shared" si="20"/>
        <v>0</v>
      </c>
      <c r="AK38" s="202">
        <f t="shared" si="20"/>
        <v>0</v>
      </c>
      <c r="AL38" s="202">
        <f t="shared" si="20"/>
        <v>0</v>
      </c>
      <c r="AM38" s="202">
        <f t="shared" si="20"/>
        <v>0</v>
      </c>
      <c r="AN38" s="202">
        <f t="shared" si="20"/>
        <v>0</v>
      </c>
      <c r="AO38" s="202">
        <f t="shared" si="20"/>
        <v>0</v>
      </c>
      <c r="AP38" s="202">
        <f t="shared" si="20"/>
        <v>0</v>
      </c>
      <c r="AQ38" s="202">
        <f t="shared" si="20"/>
        <v>0</v>
      </c>
    </row>
    <row r="39" spans="1:54" s="213" customFormat="1" ht="13.5" thickBot="1">
      <c r="A39" s="209"/>
      <c r="B39" s="210" t="s">
        <v>47</v>
      </c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212">
        <f t="shared" ref="M39:R39" si="21">M36-M37+M38</f>
        <v>0</v>
      </c>
      <c r="N39" s="212">
        <f t="shared" si="21"/>
        <v>0</v>
      </c>
      <c r="O39" s="212">
        <f t="shared" si="21"/>
        <v>0</v>
      </c>
      <c r="P39" s="212">
        <f t="shared" si="21"/>
        <v>0</v>
      </c>
      <c r="Q39" s="212">
        <f t="shared" si="21"/>
        <v>0</v>
      </c>
      <c r="R39" s="212">
        <f t="shared" si="21"/>
        <v>0</v>
      </c>
      <c r="S39" s="212">
        <f t="shared" ref="S39:AP39" si="22">S36-S37+S38</f>
        <v>0</v>
      </c>
      <c r="T39" s="212">
        <f t="shared" si="22"/>
        <v>0</v>
      </c>
      <c r="U39" s="212">
        <f t="shared" si="22"/>
        <v>0</v>
      </c>
      <c r="V39" s="212">
        <f t="shared" si="22"/>
        <v>0</v>
      </c>
      <c r="W39" s="212">
        <f t="shared" si="22"/>
        <v>0</v>
      </c>
      <c r="X39" s="212">
        <f t="shared" si="22"/>
        <v>0</v>
      </c>
      <c r="Y39" s="212">
        <f t="shared" si="22"/>
        <v>0</v>
      </c>
      <c r="Z39" s="212">
        <f t="shared" si="22"/>
        <v>0</v>
      </c>
      <c r="AA39" s="212">
        <f t="shared" si="22"/>
        <v>0</v>
      </c>
      <c r="AB39" s="212">
        <f t="shared" si="22"/>
        <v>0</v>
      </c>
      <c r="AC39" s="212">
        <f t="shared" si="22"/>
        <v>0</v>
      </c>
      <c r="AD39" s="212">
        <f t="shared" si="22"/>
        <v>0</v>
      </c>
      <c r="AE39" s="212">
        <f t="shared" si="22"/>
        <v>0</v>
      </c>
      <c r="AF39" s="212">
        <f t="shared" si="22"/>
        <v>0</v>
      </c>
      <c r="AG39" s="212">
        <f t="shared" si="22"/>
        <v>0</v>
      </c>
      <c r="AH39" s="212">
        <f t="shared" si="22"/>
        <v>0</v>
      </c>
      <c r="AI39" s="212">
        <f t="shared" si="22"/>
        <v>0</v>
      </c>
      <c r="AJ39" s="212">
        <f t="shared" si="22"/>
        <v>0</v>
      </c>
      <c r="AK39" s="212">
        <f t="shared" si="22"/>
        <v>0</v>
      </c>
      <c r="AL39" s="212">
        <f t="shared" si="22"/>
        <v>0</v>
      </c>
      <c r="AM39" s="212">
        <f t="shared" si="22"/>
        <v>0</v>
      </c>
      <c r="AN39" s="212">
        <f t="shared" si="22"/>
        <v>0</v>
      </c>
      <c r="AO39" s="212">
        <f t="shared" si="22"/>
        <v>0</v>
      </c>
      <c r="AP39" s="212">
        <f t="shared" si="22"/>
        <v>0</v>
      </c>
      <c r="AQ39" s="212">
        <f>AQ36-AQ37+AQ38</f>
        <v>0</v>
      </c>
    </row>
    <row r="40" spans="1:54" s="213" customFormat="1">
      <c r="A40" s="209"/>
      <c r="B40" s="214"/>
      <c r="C40" s="215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</row>
    <row r="41" spans="1:54" s="213" customFormat="1" ht="13.5" thickBot="1">
      <c r="A41" s="217"/>
      <c r="B41" s="214"/>
      <c r="C41" s="215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8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</row>
    <row r="42" spans="1:54" s="146" customFormat="1" ht="15.75">
      <c r="A42" s="219"/>
      <c r="B42" s="220" t="s">
        <v>48</v>
      </c>
      <c r="C42" s="221">
        <f>G7+G8</f>
        <v>0</v>
      </c>
      <c r="D42" s="221">
        <f>C42-D53-D60-D46-D67-D74-D81</f>
        <v>0</v>
      </c>
      <c r="E42" s="221">
        <f t="shared" ref="E42:AP42" si="23">D42-E53-E60-E46-E67-E74-E81</f>
        <v>0</v>
      </c>
      <c r="F42" s="221">
        <f t="shared" si="23"/>
        <v>0</v>
      </c>
      <c r="G42" s="221">
        <f t="shared" si="23"/>
        <v>0</v>
      </c>
      <c r="H42" s="221">
        <f t="shared" si="23"/>
        <v>0</v>
      </c>
      <c r="I42" s="221">
        <f t="shared" si="23"/>
        <v>0</v>
      </c>
      <c r="J42" s="221">
        <f t="shared" si="23"/>
        <v>0</v>
      </c>
      <c r="K42" s="221">
        <f t="shared" si="23"/>
        <v>0</v>
      </c>
      <c r="L42" s="221">
        <f t="shared" si="23"/>
        <v>0</v>
      </c>
      <c r="M42" s="221">
        <f t="shared" si="23"/>
        <v>0</v>
      </c>
      <c r="N42" s="221">
        <f t="shared" si="23"/>
        <v>0</v>
      </c>
      <c r="O42" s="221">
        <f t="shared" si="23"/>
        <v>0</v>
      </c>
      <c r="P42" s="221">
        <f t="shared" si="23"/>
        <v>0</v>
      </c>
      <c r="Q42" s="221">
        <f t="shared" si="23"/>
        <v>0</v>
      </c>
      <c r="R42" s="221">
        <f t="shared" si="23"/>
        <v>0</v>
      </c>
      <c r="S42" s="221">
        <f t="shared" si="23"/>
        <v>0</v>
      </c>
      <c r="T42" s="221">
        <f t="shared" si="23"/>
        <v>0</v>
      </c>
      <c r="U42" s="221">
        <f t="shared" si="23"/>
        <v>0</v>
      </c>
      <c r="V42" s="221">
        <f t="shared" si="23"/>
        <v>0</v>
      </c>
      <c r="W42" s="221">
        <f t="shared" si="23"/>
        <v>0</v>
      </c>
      <c r="X42" s="221">
        <f t="shared" si="23"/>
        <v>0</v>
      </c>
      <c r="Y42" s="221">
        <f t="shared" si="23"/>
        <v>0</v>
      </c>
      <c r="Z42" s="221">
        <f>Y42-Z53-Z60-Z46-Z67-Z74-Z81</f>
        <v>0</v>
      </c>
      <c r="AA42" s="221">
        <f t="shared" si="23"/>
        <v>0</v>
      </c>
      <c r="AB42" s="221">
        <f t="shared" si="23"/>
        <v>0</v>
      </c>
      <c r="AC42" s="221">
        <f t="shared" si="23"/>
        <v>0</v>
      </c>
      <c r="AD42" s="221">
        <f t="shared" si="23"/>
        <v>0</v>
      </c>
      <c r="AE42" s="221">
        <f t="shared" si="23"/>
        <v>0</v>
      </c>
      <c r="AF42" s="221">
        <f t="shared" si="23"/>
        <v>0</v>
      </c>
      <c r="AG42" s="221">
        <f t="shared" si="23"/>
        <v>0</v>
      </c>
      <c r="AH42" s="221">
        <f t="shared" si="23"/>
        <v>0</v>
      </c>
      <c r="AI42" s="221">
        <f t="shared" si="23"/>
        <v>0</v>
      </c>
      <c r="AJ42" s="221">
        <f t="shared" si="23"/>
        <v>0</v>
      </c>
      <c r="AK42" s="221">
        <f t="shared" si="23"/>
        <v>0</v>
      </c>
      <c r="AL42" s="221">
        <f t="shared" si="23"/>
        <v>0</v>
      </c>
      <c r="AM42" s="221">
        <f t="shared" si="23"/>
        <v>0</v>
      </c>
      <c r="AN42" s="221">
        <f t="shared" si="23"/>
        <v>0</v>
      </c>
      <c r="AO42" s="221">
        <f t="shared" si="23"/>
        <v>0</v>
      </c>
      <c r="AP42" s="221">
        <f t="shared" si="23"/>
        <v>0</v>
      </c>
      <c r="AQ42" s="221">
        <f>AP42-AQ53-AQ60-AQ46-AQ67-AQ74-AQ81</f>
        <v>0</v>
      </c>
      <c r="AR42" s="222"/>
    </row>
    <row r="43" spans="1:54" s="146" customFormat="1" outlineLevel="1">
      <c r="A43" s="219"/>
      <c r="B43" s="223" t="s">
        <v>96</v>
      </c>
      <c r="C43" s="224">
        <f>'Eingabeblatt Modernisierung'!E38</f>
        <v>0</v>
      </c>
      <c r="D43" s="224">
        <f t="shared" ref="D43:AQ43" si="24">IF(C43-D45&gt;0,C43-D45,0)</f>
        <v>0</v>
      </c>
      <c r="E43" s="224">
        <f t="shared" si="24"/>
        <v>0</v>
      </c>
      <c r="F43" s="224">
        <f t="shared" si="24"/>
        <v>0</v>
      </c>
      <c r="G43" s="224">
        <f t="shared" si="24"/>
        <v>0</v>
      </c>
      <c r="H43" s="224">
        <f t="shared" si="24"/>
        <v>0</v>
      </c>
      <c r="I43" s="224">
        <f t="shared" si="24"/>
        <v>0</v>
      </c>
      <c r="J43" s="224">
        <f t="shared" si="24"/>
        <v>0</v>
      </c>
      <c r="K43" s="224">
        <f t="shared" si="24"/>
        <v>0</v>
      </c>
      <c r="L43" s="224">
        <f t="shared" si="24"/>
        <v>0</v>
      </c>
      <c r="M43" s="224">
        <f t="shared" si="24"/>
        <v>0</v>
      </c>
      <c r="N43" s="224">
        <f t="shared" si="24"/>
        <v>0</v>
      </c>
      <c r="O43" s="224">
        <f t="shared" si="24"/>
        <v>0</v>
      </c>
      <c r="P43" s="224">
        <f t="shared" si="24"/>
        <v>0</v>
      </c>
      <c r="Q43" s="224">
        <f t="shared" si="24"/>
        <v>0</v>
      </c>
      <c r="R43" s="224">
        <f t="shared" si="24"/>
        <v>0</v>
      </c>
      <c r="S43" s="224">
        <f t="shared" si="24"/>
        <v>0</v>
      </c>
      <c r="T43" s="224">
        <f t="shared" si="24"/>
        <v>0</v>
      </c>
      <c r="U43" s="224">
        <f t="shared" si="24"/>
        <v>0</v>
      </c>
      <c r="V43" s="224">
        <f t="shared" si="24"/>
        <v>0</v>
      </c>
      <c r="W43" s="224">
        <f t="shared" si="24"/>
        <v>0</v>
      </c>
      <c r="X43" s="224">
        <f t="shared" si="24"/>
        <v>0</v>
      </c>
      <c r="Y43" s="224">
        <f t="shared" si="24"/>
        <v>0</v>
      </c>
      <c r="Z43" s="224">
        <f t="shared" si="24"/>
        <v>0</v>
      </c>
      <c r="AA43" s="224">
        <f t="shared" si="24"/>
        <v>0</v>
      </c>
      <c r="AB43" s="224">
        <f t="shared" si="24"/>
        <v>0</v>
      </c>
      <c r="AC43" s="224">
        <f t="shared" si="24"/>
        <v>0</v>
      </c>
      <c r="AD43" s="224">
        <f t="shared" si="24"/>
        <v>0</v>
      </c>
      <c r="AE43" s="224">
        <f t="shared" si="24"/>
        <v>0</v>
      </c>
      <c r="AF43" s="224">
        <f t="shared" si="24"/>
        <v>0</v>
      </c>
      <c r="AG43" s="224">
        <f t="shared" si="24"/>
        <v>0</v>
      </c>
      <c r="AH43" s="224">
        <f t="shared" si="24"/>
        <v>0</v>
      </c>
      <c r="AI43" s="224">
        <f t="shared" si="24"/>
        <v>0</v>
      </c>
      <c r="AJ43" s="224">
        <f t="shared" si="24"/>
        <v>0</v>
      </c>
      <c r="AK43" s="224">
        <f t="shared" si="24"/>
        <v>0</v>
      </c>
      <c r="AL43" s="224">
        <f t="shared" si="24"/>
        <v>0</v>
      </c>
      <c r="AM43" s="224">
        <f t="shared" si="24"/>
        <v>0</v>
      </c>
      <c r="AN43" s="224">
        <f t="shared" si="24"/>
        <v>0</v>
      </c>
      <c r="AO43" s="224">
        <f t="shared" si="24"/>
        <v>0</v>
      </c>
      <c r="AP43" s="224">
        <f t="shared" si="24"/>
        <v>0</v>
      </c>
      <c r="AQ43" s="224">
        <f t="shared" si="24"/>
        <v>0</v>
      </c>
    </row>
    <row r="44" spans="1:54" s="146" customFormat="1" outlineLevel="1">
      <c r="A44" s="219"/>
      <c r="B44" s="223" t="s">
        <v>109</v>
      </c>
      <c r="C44" s="225"/>
      <c r="D44" s="224">
        <f>IF(D43&gt;D45,(D47+'Eingabeblatt Modernisierung'!$E$39)*'Eingabeblatt Modernisierung'!$E$37,D46+D49)</f>
        <v>0</v>
      </c>
      <c r="E44" s="224">
        <f>IF(E43&gt;E45,(E47+'Eingabeblatt Modernisierung'!$E$39)*'Eingabeblatt Modernisierung'!$E$37,E46+E49)</f>
        <v>0</v>
      </c>
      <c r="F44" s="224">
        <f>IF(F43&gt;F45,(F47+'Eingabeblatt Modernisierung'!$E$39)*'Eingabeblatt Modernisierung'!$E$37,F46+F49)</f>
        <v>0</v>
      </c>
      <c r="G44" s="224">
        <f>IF(G43&gt;G45,(G47+'Eingabeblatt Modernisierung'!$E$39)*'Eingabeblatt Modernisierung'!$E$37,G46+G49)</f>
        <v>0</v>
      </c>
      <c r="H44" s="224">
        <f>IF(H43&gt;H45,(H47+'Eingabeblatt Modernisierung'!$E$39)*'Eingabeblatt Modernisierung'!$E$37,H46+H49)</f>
        <v>0</v>
      </c>
      <c r="I44" s="224">
        <f>IF(I43&gt;I45,(I47+'Eingabeblatt Modernisierung'!$E$39)*'Eingabeblatt Modernisierung'!$E$37,I46+I49)</f>
        <v>0</v>
      </c>
      <c r="J44" s="224">
        <f>IF(J43&gt;J45,(J47+'Eingabeblatt Modernisierung'!$E$39)*'Eingabeblatt Modernisierung'!$E$37,J46+J49)</f>
        <v>0</v>
      </c>
      <c r="K44" s="224">
        <f>IF(K43&gt;K45,(K47+'Eingabeblatt Modernisierung'!$E$39)*'Eingabeblatt Modernisierung'!$E$37,K46+K49)</f>
        <v>0</v>
      </c>
      <c r="L44" s="224">
        <f>IF(L43&gt;L45,(L47+'Eingabeblatt Modernisierung'!$E$39)*'Eingabeblatt Modernisierung'!$E$37,L46+L49)</f>
        <v>0</v>
      </c>
      <c r="M44" s="224">
        <f>IF(M43&gt;M45,(M47+'Eingabeblatt Modernisierung'!$E$39)*'Eingabeblatt Modernisierung'!$E$37,M46+M49)</f>
        <v>0</v>
      </c>
      <c r="N44" s="224">
        <f>IF(N43&gt;N45,(N47+'Eingabeblatt Modernisierung'!$E$39)*'Eingabeblatt Modernisierung'!$E$37,N46+N49)</f>
        <v>0</v>
      </c>
      <c r="O44" s="224">
        <f>IF(O43&gt;O45,(O47+'Eingabeblatt Modernisierung'!$E$39)*'Eingabeblatt Modernisierung'!$E$37,O46+O49)</f>
        <v>0</v>
      </c>
      <c r="P44" s="224">
        <f>IF(P43&gt;P45,(P47+'Eingabeblatt Modernisierung'!$E$39)*'Eingabeblatt Modernisierung'!$E$37,P46+P49)</f>
        <v>0</v>
      </c>
      <c r="Q44" s="224">
        <f>IF(Q43&gt;Q45,(Q47+'Eingabeblatt Modernisierung'!$E$39)*'Eingabeblatt Modernisierung'!$E$37,Q46+Q49)</f>
        <v>0</v>
      </c>
      <c r="R44" s="224">
        <f>IF(R43&gt;R45,(R47+'Eingabeblatt Modernisierung'!$E$39)*'Eingabeblatt Modernisierung'!$E$37,R46+R49)</f>
        <v>0</v>
      </c>
      <c r="S44" s="224">
        <f>IF(S43&gt;S45,(S47+'Eingabeblatt Modernisierung'!$E$39)*'Eingabeblatt Modernisierung'!$E$37,S46+S49)</f>
        <v>0</v>
      </c>
      <c r="T44" s="224">
        <f>IF(T43&gt;T45,(T47+'Eingabeblatt Modernisierung'!$E$39)*'Eingabeblatt Modernisierung'!$E$37,T46+T49)</f>
        <v>0</v>
      </c>
      <c r="U44" s="224">
        <f>IF(U43&gt;U45,(U47+'Eingabeblatt Modernisierung'!$E$39)*'Eingabeblatt Modernisierung'!$E$37,U46+U49)</f>
        <v>0</v>
      </c>
      <c r="V44" s="224">
        <f>IF(V43&gt;V45,(V47+'Eingabeblatt Modernisierung'!$E$39)*'Eingabeblatt Modernisierung'!$E$37,V46+V49)</f>
        <v>0</v>
      </c>
      <c r="W44" s="224">
        <f>IF(W43&gt;W45,(W47+'Eingabeblatt Modernisierung'!$E$39)*'Eingabeblatt Modernisierung'!$E$37,W46+W49)</f>
        <v>0</v>
      </c>
      <c r="X44" s="224">
        <f>IF(X43&gt;X45,(X47+'Eingabeblatt Modernisierung'!$E$39)*'Eingabeblatt Modernisierung'!$E$37,X46+X49)</f>
        <v>0</v>
      </c>
      <c r="Y44" s="224">
        <f>IF(Y43&gt;Y45,(Y47+'Eingabeblatt Modernisierung'!$E$39)*'Eingabeblatt Modernisierung'!$E$37,Y46+Y49)</f>
        <v>0</v>
      </c>
      <c r="Z44" s="224">
        <f>IF(Z43&gt;Z45,(Z47+'Eingabeblatt Modernisierung'!$E$39)*'Eingabeblatt Modernisierung'!$E$37,Z46+Z49)</f>
        <v>0</v>
      </c>
      <c r="AA44" s="224">
        <f>IF(AA43&gt;AA45,(AA47+'Eingabeblatt Modernisierung'!$E$39)*'Eingabeblatt Modernisierung'!$E$37,AA46+AA49)</f>
        <v>0</v>
      </c>
      <c r="AB44" s="224">
        <f>IF(AB43&gt;AB45,(AB47+'Eingabeblatt Modernisierung'!$E$39)*'Eingabeblatt Modernisierung'!$E$37,AB46+AB49)</f>
        <v>0</v>
      </c>
      <c r="AC44" s="224">
        <f>IF(AC43&gt;AC45,(AC47+'Eingabeblatt Modernisierung'!$E$39)*'Eingabeblatt Modernisierung'!$E$37,AC46+AC49)</f>
        <v>0</v>
      </c>
      <c r="AD44" s="224">
        <f>IF(AD43&gt;AD45,(AD47+'Eingabeblatt Modernisierung'!$E$39)*'Eingabeblatt Modernisierung'!$E$37,AD46+AD49)</f>
        <v>0</v>
      </c>
      <c r="AE44" s="224">
        <f>IF(AE43&gt;AE45,(AE47+'Eingabeblatt Modernisierung'!$E$39)*'Eingabeblatt Modernisierung'!$E$37,AE46+AE49)</f>
        <v>0</v>
      </c>
      <c r="AF44" s="224">
        <f>IF(AF43&gt;AF45,(AF47+'Eingabeblatt Modernisierung'!$E$39)*'Eingabeblatt Modernisierung'!$E$37,AF46+AF49)</f>
        <v>0</v>
      </c>
      <c r="AG44" s="224">
        <f>IF(AG43&gt;AG45,(AG47+'Eingabeblatt Modernisierung'!$E$39)*'Eingabeblatt Modernisierung'!$E$37,AG46+AG49)</f>
        <v>0</v>
      </c>
      <c r="AH44" s="224">
        <f>IF(AH43&gt;AH45,(AH47+'Eingabeblatt Modernisierung'!$E$39)*'Eingabeblatt Modernisierung'!$E$37,AH46+AH49)</f>
        <v>0</v>
      </c>
      <c r="AI44" s="224">
        <f>IF(AI43&gt;AI45,(AI47+'Eingabeblatt Modernisierung'!$E$39)*'Eingabeblatt Modernisierung'!$E$37,AI46+AI49)</f>
        <v>0</v>
      </c>
      <c r="AJ44" s="224">
        <f>IF(AJ43&gt;AJ45,(AJ47+'Eingabeblatt Modernisierung'!$E$39)*'Eingabeblatt Modernisierung'!$E$37,AJ46+AJ49)</f>
        <v>0</v>
      </c>
      <c r="AK44" s="224">
        <f>IF(AK43&gt;AK45,(AK47+'Eingabeblatt Modernisierung'!$E$39)*'Eingabeblatt Modernisierung'!$E$37,AK46+AK49)</f>
        <v>0</v>
      </c>
      <c r="AL44" s="224">
        <f>IF(AL43&gt;AL45,(AL47+'Eingabeblatt Modernisierung'!$E$39)*'Eingabeblatt Modernisierung'!$E$37,AL46+AL49)</f>
        <v>0</v>
      </c>
      <c r="AM44" s="224">
        <f>IF(AM43&gt;AM45,(AM47+'Eingabeblatt Modernisierung'!$E$39)*'Eingabeblatt Modernisierung'!$E$37,AM46+AM49)</f>
        <v>0</v>
      </c>
      <c r="AN44" s="224">
        <f>IF(AN43&gt;AN45,(AN47+'Eingabeblatt Modernisierung'!$E$39)*'Eingabeblatt Modernisierung'!$E$37,AN46+AN49)</f>
        <v>0</v>
      </c>
      <c r="AO44" s="224">
        <f>IF(AO43&gt;AO45,(AO47+'Eingabeblatt Modernisierung'!$E$39)*'Eingabeblatt Modernisierung'!$E$37,AO46+AO49)</f>
        <v>0</v>
      </c>
      <c r="AP44" s="224">
        <f>IF(AP43&gt;AP45,(AP47+'Eingabeblatt Modernisierung'!$E$39)*'Eingabeblatt Modernisierung'!$E$37,AP46+AP49)</f>
        <v>0</v>
      </c>
      <c r="AQ44" s="224">
        <f>IF(AQ43&gt;AQ45,(AQ47+'Eingabeblatt Modernisierung'!$E$39)*'Eingabeblatt Modernisierung'!$E$37,AQ46+AQ49)</f>
        <v>0</v>
      </c>
    </row>
    <row r="45" spans="1:54" s="146" customFormat="1" outlineLevel="1">
      <c r="A45" s="219"/>
      <c r="B45" s="223" t="s">
        <v>49</v>
      </c>
      <c r="C45" s="226"/>
      <c r="D45" s="227">
        <f>(D47+'Eingabeblatt Modernisierung'!$E$39)*'Eingabeblatt Modernisierung'!$E$37-D49</f>
        <v>0</v>
      </c>
      <c r="E45" s="227">
        <f>(E47+'Eingabeblatt Modernisierung'!$E$39)*'Eingabeblatt Modernisierung'!$E$37-E49</f>
        <v>0</v>
      </c>
      <c r="F45" s="227">
        <f>(F47+'Eingabeblatt Modernisierung'!$E$39)*'Eingabeblatt Modernisierung'!$E$37-F49</f>
        <v>0</v>
      </c>
      <c r="G45" s="227">
        <f>(G47+'Eingabeblatt Modernisierung'!$E$39)*'Eingabeblatt Modernisierung'!$E$37-G49</f>
        <v>0</v>
      </c>
      <c r="H45" s="227">
        <f>(H47+'Eingabeblatt Modernisierung'!$E$39)*'Eingabeblatt Modernisierung'!$E$37-H49</f>
        <v>0</v>
      </c>
      <c r="I45" s="227">
        <f>(I47+'Eingabeblatt Modernisierung'!$E$39)*'Eingabeblatt Modernisierung'!$E$37-I49</f>
        <v>0</v>
      </c>
      <c r="J45" s="227">
        <f>(J47+'Eingabeblatt Modernisierung'!$E$39)*'Eingabeblatt Modernisierung'!$E$37-J49</f>
        <v>0</v>
      </c>
      <c r="K45" s="227">
        <f>(K47+'Eingabeblatt Modernisierung'!$E$39)*'Eingabeblatt Modernisierung'!$E$37-K49</f>
        <v>0</v>
      </c>
      <c r="L45" s="227">
        <f>(L47+'Eingabeblatt Modernisierung'!$E$39)*'Eingabeblatt Modernisierung'!$E$37-L49</f>
        <v>0</v>
      </c>
      <c r="M45" s="227">
        <f>(M47+'Eingabeblatt Modernisierung'!$E$39)*'Eingabeblatt Modernisierung'!$E$37-M49</f>
        <v>0</v>
      </c>
      <c r="N45" s="227">
        <f>(N47+'Eingabeblatt Modernisierung'!$E$39)*'Eingabeblatt Modernisierung'!$E$37-N49</f>
        <v>0</v>
      </c>
      <c r="O45" s="227">
        <f>(O47+'Eingabeblatt Modernisierung'!$E$39)*'Eingabeblatt Modernisierung'!$E$37-O49</f>
        <v>0</v>
      </c>
      <c r="P45" s="227">
        <f>(P47+'Eingabeblatt Modernisierung'!$E$39)*'Eingabeblatt Modernisierung'!$E$37-P49</f>
        <v>0</v>
      </c>
      <c r="Q45" s="227">
        <f>(Q47+'Eingabeblatt Modernisierung'!$E$39)*'Eingabeblatt Modernisierung'!$E$37-Q49</f>
        <v>0</v>
      </c>
      <c r="R45" s="227">
        <f>(R47+'Eingabeblatt Modernisierung'!$E$39)*'Eingabeblatt Modernisierung'!$E$37-R49</f>
        <v>0</v>
      </c>
      <c r="S45" s="227">
        <f>(S47+'Eingabeblatt Modernisierung'!$E$39)*'Eingabeblatt Modernisierung'!$E$37-S49</f>
        <v>0</v>
      </c>
      <c r="T45" s="227">
        <f>(T47+'Eingabeblatt Modernisierung'!$E$39)*'Eingabeblatt Modernisierung'!$E$37-T49</f>
        <v>0</v>
      </c>
      <c r="U45" s="227">
        <f>(U47+'Eingabeblatt Modernisierung'!$E$39)*'Eingabeblatt Modernisierung'!$E$37-U49</f>
        <v>0</v>
      </c>
      <c r="V45" s="227">
        <f>(V47+'Eingabeblatt Modernisierung'!$E$39)*'Eingabeblatt Modernisierung'!$E$37-V49</f>
        <v>0</v>
      </c>
      <c r="W45" s="227">
        <f>(W47+'Eingabeblatt Modernisierung'!$E$39)*'Eingabeblatt Modernisierung'!$E$37-W49</f>
        <v>0</v>
      </c>
      <c r="X45" s="227">
        <f>(X47+'Eingabeblatt Modernisierung'!$E$39)*'Eingabeblatt Modernisierung'!$E$37-X49</f>
        <v>0</v>
      </c>
      <c r="Y45" s="227">
        <f>(Y47+'Eingabeblatt Modernisierung'!$E$39)*'Eingabeblatt Modernisierung'!$E$37-Y49</f>
        <v>0</v>
      </c>
      <c r="Z45" s="227">
        <f>(Z47+'Eingabeblatt Modernisierung'!$E$39)*'Eingabeblatt Modernisierung'!$E$37-Z49</f>
        <v>0</v>
      </c>
      <c r="AA45" s="227">
        <f>(AA47+'Eingabeblatt Modernisierung'!$E$39)*'Eingabeblatt Modernisierung'!$E$37-AA49</f>
        <v>0</v>
      </c>
      <c r="AB45" s="227">
        <f>(AB47+'Eingabeblatt Modernisierung'!$E$39)*'Eingabeblatt Modernisierung'!$E$37-AB49</f>
        <v>0</v>
      </c>
      <c r="AC45" s="227">
        <f>(AC47+'Eingabeblatt Modernisierung'!$E$39)*'Eingabeblatt Modernisierung'!$E$37-AC49</f>
        <v>0</v>
      </c>
      <c r="AD45" s="227">
        <f>(AD47+'Eingabeblatt Modernisierung'!$E$39)*'Eingabeblatt Modernisierung'!$E$37-AD49</f>
        <v>0</v>
      </c>
      <c r="AE45" s="227">
        <f>(AE47+'Eingabeblatt Modernisierung'!$E$39)*'Eingabeblatt Modernisierung'!$E$37-AE49</f>
        <v>0</v>
      </c>
      <c r="AF45" s="227">
        <f>(AF47+'Eingabeblatt Modernisierung'!$E$39)*'Eingabeblatt Modernisierung'!$E$37-AF49</f>
        <v>0</v>
      </c>
      <c r="AG45" s="227">
        <f>(AG47+'Eingabeblatt Modernisierung'!$E$39)*'Eingabeblatt Modernisierung'!$E$37-AG49</f>
        <v>0</v>
      </c>
      <c r="AH45" s="227">
        <f>(AH47+'Eingabeblatt Modernisierung'!$E$39)*'Eingabeblatt Modernisierung'!$E$37-AH49</f>
        <v>0</v>
      </c>
      <c r="AI45" s="227">
        <f>(AI47+'Eingabeblatt Modernisierung'!$E$39)*'Eingabeblatt Modernisierung'!$E$37-AI49</f>
        <v>0</v>
      </c>
      <c r="AJ45" s="227">
        <f>(AJ47+'Eingabeblatt Modernisierung'!$E$39)*'Eingabeblatt Modernisierung'!$E$37-AJ49</f>
        <v>0</v>
      </c>
      <c r="AK45" s="227">
        <f>(AK47+'Eingabeblatt Modernisierung'!$E$39)*'Eingabeblatt Modernisierung'!$E$37-AK49</f>
        <v>0</v>
      </c>
      <c r="AL45" s="227">
        <f>(AL47+'Eingabeblatt Modernisierung'!$E$39)*'Eingabeblatt Modernisierung'!$E$37-AL49</f>
        <v>0</v>
      </c>
      <c r="AM45" s="227">
        <f>(AM47+'Eingabeblatt Modernisierung'!$E$39)*'Eingabeblatt Modernisierung'!$E$37-AM49</f>
        <v>0</v>
      </c>
      <c r="AN45" s="227">
        <f>(AN47+'Eingabeblatt Modernisierung'!$E$39)*'Eingabeblatt Modernisierung'!$E$37-AN49</f>
        <v>0</v>
      </c>
      <c r="AO45" s="227">
        <f>(AO47+'Eingabeblatt Modernisierung'!$E$39)*'Eingabeblatt Modernisierung'!$E$37-AO49</f>
        <v>0</v>
      </c>
      <c r="AP45" s="227">
        <f>(AP47+'Eingabeblatt Modernisierung'!$E$39)*'Eingabeblatt Modernisierung'!$E$37-AP49</f>
        <v>0</v>
      </c>
      <c r="AQ45" s="227">
        <f>(AQ47+'Eingabeblatt Modernisierung'!$E$39)*'Eingabeblatt Modernisierung'!$E$37-AQ49</f>
        <v>0</v>
      </c>
    </row>
    <row r="46" spans="1:54" s="146" customFormat="1" outlineLevel="1">
      <c r="A46" s="219"/>
      <c r="B46" s="223" t="s">
        <v>50</v>
      </c>
      <c r="C46" s="226"/>
      <c r="D46" s="227">
        <f>IF(C43&lt;=0,D43,C43-D43)</f>
        <v>0</v>
      </c>
      <c r="E46" s="227">
        <f t="shared" ref="E46:AQ46" si="25">IF(D43&lt;=0,E43,D43-E43)</f>
        <v>0</v>
      </c>
      <c r="F46" s="227">
        <f t="shared" si="25"/>
        <v>0</v>
      </c>
      <c r="G46" s="227">
        <f t="shared" si="25"/>
        <v>0</v>
      </c>
      <c r="H46" s="227">
        <f t="shared" si="25"/>
        <v>0</v>
      </c>
      <c r="I46" s="227">
        <f t="shared" si="25"/>
        <v>0</v>
      </c>
      <c r="J46" s="227">
        <f t="shared" si="25"/>
        <v>0</v>
      </c>
      <c r="K46" s="227">
        <f t="shared" si="25"/>
        <v>0</v>
      </c>
      <c r="L46" s="227">
        <f t="shared" si="25"/>
        <v>0</v>
      </c>
      <c r="M46" s="227">
        <f t="shared" si="25"/>
        <v>0</v>
      </c>
      <c r="N46" s="227">
        <f t="shared" si="25"/>
        <v>0</v>
      </c>
      <c r="O46" s="227">
        <f t="shared" si="25"/>
        <v>0</v>
      </c>
      <c r="P46" s="227">
        <f t="shared" si="25"/>
        <v>0</v>
      </c>
      <c r="Q46" s="227">
        <f t="shared" si="25"/>
        <v>0</v>
      </c>
      <c r="R46" s="227">
        <f t="shared" si="25"/>
        <v>0</v>
      </c>
      <c r="S46" s="227">
        <f t="shared" si="25"/>
        <v>0</v>
      </c>
      <c r="T46" s="227">
        <f t="shared" si="25"/>
        <v>0</v>
      </c>
      <c r="U46" s="227">
        <f t="shared" si="25"/>
        <v>0</v>
      </c>
      <c r="V46" s="227">
        <f t="shared" si="25"/>
        <v>0</v>
      </c>
      <c r="W46" s="227">
        <f t="shared" si="25"/>
        <v>0</v>
      </c>
      <c r="X46" s="227">
        <f t="shared" si="25"/>
        <v>0</v>
      </c>
      <c r="Y46" s="227">
        <f t="shared" si="25"/>
        <v>0</v>
      </c>
      <c r="Z46" s="227">
        <f t="shared" si="25"/>
        <v>0</v>
      </c>
      <c r="AA46" s="227">
        <f t="shared" si="25"/>
        <v>0</v>
      </c>
      <c r="AB46" s="227">
        <f t="shared" si="25"/>
        <v>0</v>
      </c>
      <c r="AC46" s="227">
        <f t="shared" si="25"/>
        <v>0</v>
      </c>
      <c r="AD46" s="227">
        <f t="shared" si="25"/>
        <v>0</v>
      </c>
      <c r="AE46" s="227">
        <f t="shared" si="25"/>
        <v>0</v>
      </c>
      <c r="AF46" s="227">
        <f t="shared" si="25"/>
        <v>0</v>
      </c>
      <c r="AG46" s="227">
        <f t="shared" si="25"/>
        <v>0</v>
      </c>
      <c r="AH46" s="227">
        <f t="shared" si="25"/>
        <v>0</v>
      </c>
      <c r="AI46" s="227">
        <f t="shared" si="25"/>
        <v>0</v>
      </c>
      <c r="AJ46" s="227">
        <f t="shared" si="25"/>
        <v>0</v>
      </c>
      <c r="AK46" s="227">
        <f t="shared" si="25"/>
        <v>0</v>
      </c>
      <c r="AL46" s="227">
        <f t="shared" si="25"/>
        <v>0</v>
      </c>
      <c r="AM46" s="227">
        <f t="shared" si="25"/>
        <v>0</v>
      </c>
      <c r="AN46" s="227">
        <f t="shared" si="25"/>
        <v>0</v>
      </c>
      <c r="AO46" s="227">
        <f t="shared" si="25"/>
        <v>0</v>
      </c>
      <c r="AP46" s="227">
        <f t="shared" si="25"/>
        <v>0</v>
      </c>
      <c r="AQ46" s="227">
        <f t="shared" si="25"/>
        <v>0</v>
      </c>
    </row>
    <row r="47" spans="1:54" s="146" customFormat="1" outlineLevel="1">
      <c r="A47" s="219"/>
      <c r="B47" s="223" t="s">
        <v>51</v>
      </c>
      <c r="C47" s="226"/>
      <c r="D47" s="228">
        <f>IF(D12&lt;='Eingabeblatt Modernisierung'!$E$41,'Eingabeblatt Modernisierung'!$E$40,'Eingabeblatt Modernisierung'!$E$42)</f>
        <v>4.6210000000000001E-2</v>
      </c>
      <c r="E47" s="228">
        <f>IF(E12&lt;='Eingabeblatt Modernisierung'!$E$41,'Eingabeblatt Modernisierung'!$E$40,'Eingabeblatt Modernisierung'!$E$42)</f>
        <v>4.6210000000000001E-2</v>
      </c>
      <c r="F47" s="228">
        <f>IF(F12&lt;='Eingabeblatt Modernisierung'!$E$41,'Eingabeblatt Modernisierung'!$E$40,'Eingabeblatt Modernisierung'!$E$42)</f>
        <v>4.6210000000000001E-2</v>
      </c>
      <c r="G47" s="228">
        <f>IF(G12&lt;='Eingabeblatt Modernisierung'!$E$41,'Eingabeblatt Modernisierung'!$E$40,'Eingabeblatt Modernisierung'!$E$42)</f>
        <v>4.6210000000000001E-2</v>
      </c>
      <c r="H47" s="228">
        <f>IF(H12&lt;='Eingabeblatt Modernisierung'!$E$41,'Eingabeblatt Modernisierung'!$E$40,'Eingabeblatt Modernisierung'!$E$42)</f>
        <v>4.6210000000000001E-2</v>
      </c>
      <c r="I47" s="228">
        <f>IF(I12&lt;='Eingabeblatt Modernisierung'!$E$41,'Eingabeblatt Modernisierung'!$E$40,'Eingabeblatt Modernisierung'!$E$42)</f>
        <v>4.6210000000000001E-2</v>
      </c>
      <c r="J47" s="228">
        <f>IF(J12&lt;='Eingabeblatt Modernisierung'!$E$41,'Eingabeblatt Modernisierung'!$E$40,'Eingabeblatt Modernisierung'!$E$42)</f>
        <v>4.6210000000000001E-2</v>
      </c>
      <c r="K47" s="228">
        <f>IF(K12&lt;='Eingabeblatt Modernisierung'!$E$41,'Eingabeblatt Modernisierung'!$E$40,'Eingabeblatt Modernisierung'!$E$42)</f>
        <v>4.6210000000000001E-2</v>
      </c>
      <c r="L47" s="228">
        <f>IF(L12&lt;='Eingabeblatt Modernisierung'!$E$41,'Eingabeblatt Modernisierung'!$E$40,'Eingabeblatt Modernisierung'!$E$42)</f>
        <v>4.6210000000000001E-2</v>
      </c>
      <c r="M47" s="228">
        <f>IF(M12&lt;='Eingabeblatt Modernisierung'!$E$41,'Eingabeblatt Modernisierung'!$E$40,'Eingabeblatt Modernisierung'!$E$42)</f>
        <v>4.6210000000000001E-2</v>
      </c>
      <c r="N47" s="228">
        <f>IF(N12&lt;='Eingabeblatt Modernisierung'!$E$41,'Eingabeblatt Modernisierung'!$E$40,'Eingabeblatt Modernisierung'!$E$42)</f>
        <v>4.6210000000000001E-2</v>
      </c>
      <c r="O47" s="228">
        <f>IF(O12&lt;='Eingabeblatt Modernisierung'!$E$41,'Eingabeblatt Modernisierung'!$E$40,'Eingabeblatt Modernisierung'!$E$42)</f>
        <v>4.6210000000000001E-2</v>
      </c>
      <c r="P47" s="228">
        <f>IF(P12&lt;='Eingabeblatt Modernisierung'!$E$41,'Eingabeblatt Modernisierung'!$E$40,'Eingabeblatt Modernisierung'!$E$42)</f>
        <v>4.6210000000000001E-2</v>
      </c>
      <c r="Q47" s="228">
        <f>IF(Q12&lt;='Eingabeblatt Modernisierung'!$E$41,'Eingabeblatt Modernisierung'!$E$40,'Eingabeblatt Modernisierung'!$E$42)</f>
        <v>4.6210000000000001E-2</v>
      </c>
      <c r="R47" s="228">
        <f>IF(R12&lt;='Eingabeblatt Modernisierung'!$E$41,'Eingabeblatt Modernisierung'!$E$40,'Eingabeblatt Modernisierung'!$E$42)</f>
        <v>4.6210000000000001E-2</v>
      </c>
      <c r="S47" s="228">
        <f>IF(S12&lt;='Eingabeblatt Modernisierung'!$E$41,'Eingabeblatt Modernisierung'!$E$40,'Eingabeblatt Modernisierung'!$E$42)</f>
        <v>4.6210000000000001E-2</v>
      </c>
      <c r="T47" s="228">
        <f>IF(T12&lt;='Eingabeblatt Modernisierung'!$E$41,'Eingabeblatt Modernisierung'!$E$40,'Eingabeblatt Modernisierung'!$E$42)</f>
        <v>4.6210000000000001E-2</v>
      </c>
      <c r="U47" s="228">
        <f>IF(U12&lt;='Eingabeblatt Modernisierung'!$E$41,'Eingabeblatt Modernisierung'!$E$40,'Eingabeblatt Modernisierung'!$E$42)</f>
        <v>4.6210000000000001E-2</v>
      </c>
      <c r="V47" s="228">
        <f>IF(V12&lt;='Eingabeblatt Modernisierung'!$E$41,'Eingabeblatt Modernisierung'!$E$40,'Eingabeblatt Modernisierung'!$E$42)</f>
        <v>4.6210000000000001E-2</v>
      </c>
      <c r="W47" s="228">
        <f>IF(W12&lt;='Eingabeblatt Modernisierung'!$E$41,'Eingabeblatt Modernisierung'!$E$40,'Eingabeblatt Modernisierung'!$E$42)</f>
        <v>4.6210000000000001E-2</v>
      </c>
      <c r="X47" s="228">
        <f>IF(X12&lt;='Eingabeblatt Modernisierung'!$E$41,'Eingabeblatt Modernisierung'!$E$40,'Eingabeblatt Modernisierung'!$E$42)</f>
        <v>4.6210000000000001E-2</v>
      </c>
      <c r="Y47" s="228">
        <f>IF(Y12&lt;='Eingabeblatt Modernisierung'!$E$41,'Eingabeblatt Modernisierung'!$E$40,'Eingabeblatt Modernisierung'!$E$42)</f>
        <v>4.6210000000000001E-2</v>
      </c>
      <c r="Z47" s="228">
        <f>IF(Z12&lt;='Eingabeblatt Modernisierung'!$E$41,'Eingabeblatt Modernisierung'!$E$40,'Eingabeblatt Modernisierung'!$E$42)</f>
        <v>4.6210000000000001E-2</v>
      </c>
      <c r="AA47" s="228">
        <f>IF(AA12&lt;='Eingabeblatt Modernisierung'!$E$41,'Eingabeblatt Modernisierung'!$E$40,'Eingabeblatt Modernisierung'!$E$42)</f>
        <v>4.6210000000000001E-2</v>
      </c>
      <c r="AB47" s="228">
        <f>IF(AB12&lt;='Eingabeblatt Modernisierung'!$E$41,'Eingabeblatt Modernisierung'!$E$40,'Eingabeblatt Modernisierung'!$E$42)</f>
        <v>4.6210000000000001E-2</v>
      </c>
      <c r="AC47" s="228">
        <f>IF(AC12&lt;='Eingabeblatt Modernisierung'!$E$41,'Eingabeblatt Modernisierung'!$E$40,'Eingabeblatt Modernisierung'!$E$42)</f>
        <v>4.6210000000000001E-2</v>
      </c>
      <c r="AD47" s="228">
        <f>IF(AD12&lt;='Eingabeblatt Modernisierung'!$E$41,'Eingabeblatt Modernisierung'!$E$40,'Eingabeblatt Modernisierung'!$E$42)</f>
        <v>4.6210000000000001E-2</v>
      </c>
      <c r="AE47" s="228">
        <f>IF(AE12&lt;='Eingabeblatt Modernisierung'!$E$41,'Eingabeblatt Modernisierung'!$E$40,'Eingabeblatt Modernisierung'!$E$42)</f>
        <v>4.6210000000000001E-2</v>
      </c>
      <c r="AF47" s="228">
        <f>IF(AF12&lt;='Eingabeblatt Modernisierung'!$E$41,'Eingabeblatt Modernisierung'!$E$40,'Eingabeblatt Modernisierung'!$E$42)</f>
        <v>4.6210000000000001E-2</v>
      </c>
      <c r="AG47" s="228">
        <f>IF(AG12&lt;='Eingabeblatt Modernisierung'!$E$41,'Eingabeblatt Modernisierung'!$E$40,'Eingabeblatt Modernisierung'!$E$42)</f>
        <v>4.6210000000000001E-2</v>
      </c>
      <c r="AH47" s="228">
        <f>IF(AH12&lt;='Eingabeblatt Modernisierung'!$E$41,'Eingabeblatt Modernisierung'!$E$40,'Eingabeblatt Modernisierung'!$E$42)</f>
        <v>4.6210000000000001E-2</v>
      </c>
      <c r="AI47" s="228">
        <f>IF(AI12&lt;='Eingabeblatt Modernisierung'!$E$41,'Eingabeblatt Modernisierung'!$E$40,'Eingabeblatt Modernisierung'!$E$42)</f>
        <v>4.6210000000000001E-2</v>
      </c>
      <c r="AJ47" s="228">
        <f>IF(AJ12&lt;='Eingabeblatt Modernisierung'!$E$41,'Eingabeblatt Modernisierung'!$E$40,'Eingabeblatt Modernisierung'!$E$42)</f>
        <v>4.6210000000000001E-2</v>
      </c>
      <c r="AK47" s="228">
        <f>IF(AK12&lt;='Eingabeblatt Modernisierung'!$E$41,'Eingabeblatt Modernisierung'!$E$40,'Eingabeblatt Modernisierung'!$E$42)</f>
        <v>4.6210000000000001E-2</v>
      </c>
      <c r="AL47" s="228">
        <f>IF(AL12&lt;='Eingabeblatt Modernisierung'!$E$41,'Eingabeblatt Modernisierung'!$E$40,'Eingabeblatt Modernisierung'!$E$42)</f>
        <v>4.6210000000000001E-2</v>
      </c>
      <c r="AM47" s="228">
        <f>IF(AM12&lt;='Eingabeblatt Modernisierung'!$E$41,'Eingabeblatt Modernisierung'!$E$40,'Eingabeblatt Modernisierung'!$E$42)</f>
        <v>4.6210000000000001E-2</v>
      </c>
      <c r="AN47" s="228">
        <f>IF(AN12&lt;='Eingabeblatt Modernisierung'!$E$41,'Eingabeblatt Modernisierung'!$E$40,'Eingabeblatt Modernisierung'!$E$42)</f>
        <v>4.6210000000000001E-2</v>
      </c>
      <c r="AO47" s="228">
        <f>IF(AO12&lt;='Eingabeblatt Modernisierung'!$E$41,'Eingabeblatt Modernisierung'!$E$40,'Eingabeblatt Modernisierung'!$E$42)</f>
        <v>4.6210000000000001E-2</v>
      </c>
      <c r="AP47" s="228">
        <f>IF(AP12&lt;='Eingabeblatt Modernisierung'!$E$41,'Eingabeblatt Modernisierung'!$E$40,'Eingabeblatt Modernisierung'!$E$42)</f>
        <v>4.6210000000000001E-2</v>
      </c>
      <c r="AQ47" s="228">
        <f>IF(AQ12&lt;='Eingabeblatt Modernisierung'!$E$41,'Eingabeblatt Modernisierung'!$E$40,'Eingabeblatt Modernisierung'!$E$42)</f>
        <v>4.6210000000000001E-2</v>
      </c>
    </row>
    <row r="48" spans="1:54" s="146" customFormat="1" outlineLevel="1">
      <c r="A48" s="219"/>
      <c r="B48" s="223" t="s">
        <v>52</v>
      </c>
      <c r="C48" s="226"/>
      <c r="D48" s="228" t="str">
        <f>IF(D49&gt;0,D47,"0")</f>
        <v>0</v>
      </c>
      <c r="E48" s="228" t="str">
        <f t="shared" ref="E48:AQ48" si="26">IF(E49&gt;0,E47,"0")</f>
        <v>0</v>
      </c>
      <c r="F48" s="228" t="str">
        <f t="shared" si="26"/>
        <v>0</v>
      </c>
      <c r="G48" s="228" t="str">
        <f t="shared" si="26"/>
        <v>0</v>
      </c>
      <c r="H48" s="228" t="str">
        <f t="shared" si="26"/>
        <v>0</v>
      </c>
      <c r="I48" s="228" t="str">
        <f t="shared" si="26"/>
        <v>0</v>
      </c>
      <c r="J48" s="228" t="str">
        <f t="shared" si="26"/>
        <v>0</v>
      </c>
      <c r="K48" s="228" t="str">
        <f t="shared" si="26"/>
        <v>0</v>
      </c>
      <c r="L48" s="228" t="str">
        <f t="shared" si="26"/>
        <v>0</v>
      </c>
      <c r="M48" s="228" t="str">
        <f t="shared" si="26"/>
        <v>0</v>
      </c>
      <c r="N48" s="228" t="str">
        <f t="shared" si="26"/>
        <v>0</v>
      </c>
      <c r="O48" s="228" t="str">
        <f t="shared" si="26"/>
        <v>0</v>
      </c>
      <c r="P48" s="228" t="str">
        <f t="shared" si="26"/>
        <v>0</v>
      </c>
      <c r="Q48" s="228" t="str">
        <f t="shared" si="26"/>
        <v>0</v>
      </c>
      <c r="R48" s="228" t="str">
        <f t="shared" si="26"/>
        <v>0</v>
      </c>
      <c r="S48" s="228" t="str">
        <f t="shared" si="26"/>
        <v>0</v>
      </c>
      <c r="T48" s="228" t="str">
        <f t="shared" si="26"/>
        <v>0</v>
      </c>
      <c r="U48" s="228" t="str">
        <f t="shared" si="26"/>
        <v>0</v>
      </c>
      <c r="V48" s="228" t="str">
        <f t="shared" si="26"/>
        <v>0</v>
      </c>
      <c r="W48" s="228" t="str">
        <f t="shared" si="26"/>
        <v>0</v>
      </c>
      <c r="X48" s="228" t="str">
        <f t="shared" si="26"/>
        <v>0</v>
      </c>
      <c r="Y48" s="228" t="str">
        <f t="shared" si="26"/>
        <v>0</v>
      </c>
      <c r="Z48" s="228" t="str">
        <f t="shared" si="26"/>
        <v>0</v>
      </c>
      <c r="AA48" s="228" t="str">
        <f t="shared" si="26"/>
        <v>0</v>
      </c>
      <c r="AB48" s="228" t="str">
        <f t="shared" si="26"/>
        <v>0</v>
      </c>
      <c r="AC48" s="228" t="str">
        <f t="shared" si="26"/>
        <v>0</v>
      </c>
      <c r="AD48" s="228" t="str">
        <f t="shared" si="26"/>
        <v>0</v>
      </c>
      <c r="AE48" s="228" t="str">
        <f t="shared" si="26"/>
        <v>0</v>
      </c>
      <c r="AF48" s="228" t="str">
        <f t="shared" si="26"/>
        <v>0</v>
      </c>
      <c r="AG48" s="228" t="str">
        <f t="shared" si="26"/>
        <v>0</v>
      </c>
      <c r="AH48" s="228" t="str">
        <f t="shared" si="26"/>
        <v>0</v>
      </c>
      <c r="AI48" s="228" t="str">
        <f t="shared" si="26"/>
        <v>0</v>
      </c>
      <c r="AJ48" s="228" t="str">
        <f t="shared" si="26"/>
        <v>0</v>
      </c>
      <c r="AK48" s="228" t="str">
        <f t="shared" si="26"/>
        <v>0</v>
      </c>
      <c r="AL48" s="228" t="str">
        <f t="shared" si="26"/>
        <v>0</v>
      </c>
      <c r="AM48" s="228" t="str">
        <f t="shared" si="26"/>
        <v>0</v>
      </c>
      <c r="AN48" s="228" t="str">
        <f t="shared" si="26"/>
        <v>0</v>
      </c>
      <c r="AO48" s="228" t="str">
        <f t="shared" si="26"/>
        <v>0</v>
      </c>
      <c r="AP48" s="228" t="str">
        <f t="shared" si="26"/>
        <v>0</v>
      </c>
      <c r="AQ48" s="228" t="str">
        <f t="shared" si="26"/>
        <v>0</v>
      </c>
    </row>
    <row r="49" spans="1:44" s="146" customFormat="1" ht="13.5" outlineLevel="1" thickBot="1">
      <c r="A49" s="219"/>
      <c r="B49" s="229" t="s">
        <v>53</v>
      </c>
      <c r="C49" s="230"/>
      <c r="D49" s="231">
        <f t="shared" ref="D49:AQ49" si="27">(D47*C43)</f>
        <v>0</v>
      </c>
      <c r="E49" s="231">
        <f t="shared" si="27"/>
        <v>0</v>
      </c>
      <c r="F49" s="231">
        <f t="shared" si="27"/>
        <v>0</v>
      </c>
      <c r="G49" s="231">
        <f t="shared" si="27"/>
        <v>0</v>
      </c>
      <c r="H49" s="231">
        <f t="shared" si="27"/>
        <v>0</v>
      </c>
      <c r="I49" s="231">
        <f t="shared" si="27"/>
        <v>0</v>
      </c>
      <c r="J49" s="231">
        <f t="shared" si="27"/>
        <v>0</v>
      </c>
      <c r="K49" s="231">
        <f t="shared" si="27"/>
        <v>0</v>
      </c>
      <c r="L49" s="231">
        <f t="shared" si="27"/>
        <v>0</v>
      </c>
      <c r="M49" s="231">
        <f t="shared" si="27"/>
        <v>0</v>
      </c>
      <c r="N49" s="231">
        <f t="shared" si="27"/>
        <v>0</v>
      </c>
      <c r="O49" s="231">
        <f t="shared" si="27"/>
        <v>0</v>
      </c>
      <c r="P49" s="231">
        <f t="shared" si="27"/>
        <v>0</v>
      </c>
      <c r="Q49" s="231">
        <f t="shared" si="27"/>
        <v>0</v>
      </c>
      <c r="R49" s="231">
        <f t="shared" si="27"/>
        <v>0</v>
      </c>
      <c r="S49" s="231">
        <f t="shared" si="27"/>
        <v>0</v>
      </c>
      <c r="T49" s="231">
        <f t="shared" si="27"/>
        <v>0</v>
      </c>
      <c r="U49" s="231">
        <f t="shared" si="27"/>
        <v>0</v>
      </c>
      <c r="V49" s="231">
        <f t="shared" si="27"/>
        <v>0</v>
      </c>
      <c r="W49" s="231">
        <f t="shared" si="27"/>
        <v>0</v>
      </c>
      <c r="X49" s="231">
        <f t="shared" si="27"/>
        <v>0</v>
      </c>
      <c r="Y49" s="231">
        <f t="shared" si="27"/>
        <v>0</v>
      </c>
      <c r="Z49" s="231">
        <f t="shared" si="27"/>
        <v>0</v>
      </c>
      <c r="AA49" s="231">
        <f t="shared" si="27"/>
        <v>0</v>
      </c>
      <c r="AB49" s="231">
        <f t="shared" si="27"/>
        <v>0</v>
      </c>
      <c r="AC49" s="231">
        <f t="shared" si="27"/>
        <v>0</v>
      </c>
      <c r="AD49" s="231">
        <f t="shared" si="27"/>
        <v>0</v>
      </c>
      <c r="AE49" s="231">
        <f t="shared" si="27"/>
        <v>0</v>
      </c>
      <c r="AF49" s="231">
        <f t="shared" si="27"/>
        <v>0</v>
      </c>
      <c r="AG49" s="231">
        <f t="shared" si="27"/>
        <v>0</v>
      </c>
      <c r="AH49" s="231">
        <f t="shared" si="27"/>
        <v>0</v>
      </c>
      <c r="AI49" s="231">
        <f t="shared" si="27"/>
        <v>0</v>
      </c>
      <c r="AJ49" s="231">
        <f t="shared" si="27"/>
        <v>0</v>
      </c>
      <c r="AK49" s="231">
        <f t="shared" si="27"/>
        <v>0</v>
      </c>
      <c r="AL49" s="231">
        <f t="shared" si="27"/>
        <v>0</v>
      </c>
      <c r="AM49" s="231">
        <f t="shared" si="27"/>
        <v>0</v>
      </c>
      <c r="AN49" s="231">
        <f t="shared" si="27"/>
        <v>0</v>
      </c>
      <c r="AO49" s="231">
        <f t="shared" si="27"/>
        <v>0</v>
      </c>
      <c r="AP49" s="231">
        <f t="shared" si="27"/>
        <v>0</v>
      </c>
      <c r="AQ49" s="231">
        <f t="shared" si="27"/>
        <v>0</v>
      </c>
      <c r="AR49" s="232"/>
    </row>
    <row r="50" spans="1:44" s="146" customFormat="1" outlineLevel="1">
      <c r="A50" s="219"/>
      <c r="B50" s="223" t="s">
        <v>101</v>
      </c>
      <c r="C50" s="224">
        <f>'Eingabeblatt Modernisierung'!E46</f>
        <v>0</v>
      </c>
      <c r="D50" s="224">
        <f t="shared" ref="D50:AQ50" si="28">IF(C50-D52&gt;0,C50-D52,0)</f>
        <v>0</v>
      </c>
      <c r="E50" s="224">
        <f t="shared" si="28"/>
        <v>0</v>
      </c>
      <c r="F50" s="224">
        <f t="shared" si="28"/>
        <v>0</v>
      </c>
      <c r="G50" s="224">
        <f t="shared" si="28"/>
        <v>0</v>
      </c>
      <c r="H50" s="224">
        <f t="shared" si="28"/>
        <v>0</v>
      </c>
      <c r="I50" s="224">
        <f t="shared" si="28"/>
        <v>0</v>
      </c>
      <c r="J50" s="224">
        <f t="shared" si="28"/>
        <v>0</v>
      </c>
      <c r="K50" s="224">
        <f t="shared" si="28"/>
        <v>0</v>
      </c>
      <c r="L50" s="224">
        <f t="shared" si="28"/>
        <v>0</v>
      </c>
      <c r="M50" s="224">
        <f t="shared" si="28"/>
        <v>0</v>
      </c>
      <c r="N50" s="224">
        <f t="shared" si="28"/>
        <v>0</v>
      </c>
      <c r="O50" s="224">
        <f t="shared" si="28"/>
        <v>0</v>
      </c>
      <c r="P50" s="224">
        <f t="shared" si="28"/>
        <v>0</v>
      </c>
      <c r="Q50" s="224">
        <f t="shared" si="28"/>
        <v>0</v>
      </c>
      <c r="R50" s="224">
        <f t="shared" si="28"/>
        <v>0</v>
      </c>
      <c r="S50" s="224">
        <f t="shared" si="28"/>
        <v>0</v>
      </c>
      <c r="T50" s="224">
        <f t="shared" si="28"/>
        <v>0</v>
      </c>
      <c r="U50" s="224">
        <f t="shared" si="28"/>
        <v>0</v>
      </c>
      <c r="V50" s="224">
        <f t="shared" si="28"/>
        <v>0</v>
      </c>
      <c r="W50" s="224">
        <f t="shared" si="28"/>
        <v>0</v>
      </c>
      <c r="X50" s="224">
        <f t="shared" si="28"/>
        <v>0</v>
      </c>
      <c r="Y50" s="224">
        <f t="shared" si="28"/>
        <v>0</v>
      </c>
      <c r="Z50" s="224">
        <f t="shared" si="28"/>
        <v>0</v>
      </c>
      <c r="AA50" s="224">
        <f t="shared" si="28"/>
        <v>0</v>
      </c>
      <c r="AB50" s="224">
        <f t="shared" si="28"/>
        <v>0</v>
      </c>
      <c r="AC50" s="224">
        <f t="shared" si="28"/>
        <v>0</v>
      </c>
      <c r="AD50" s="224">
        <f t="shared" si="28"/>
        <v>0</v>
      </c>
      <c r="AE50" s="224">
        <f t="shared" si="28"/>
        <v>0</v>
      </c>
      <c r="AF50" s="224">
        <f t="shared" si="28"/>
        <v>0</v>
      </c>
      <c r="AG50" s="224">
        <f t="shared" si="28"/>
        <v>0</v>
      </c>
      <c r="AH50" s="224">
        <f t="shared" si="28"/>
        <v>0</v>
      </c>
      <c r="AI50" s="224">
        <f t="shared" si="28"/>
        <v>0</v>
      </c>
      <c r="AJ50" s="224">
        <f t="shared" si="28"/>
        <v>0</v>
      </c>
      <c r="AK50" s="224">
        <f t="shared" si="28"/>
        <v>0</v>
      </c>
      <c r="AL50" s="224">
        <f t="shared" si="28"/>
        <v>0</v>
      </c>
      <c r="AM50" s="224">
        <f t="shared" si="28"/>
        <v>0</v>
      </c>
      <c r="AN50" s="224">
        <f t="shared" si="28"/>
        <v>0</v>
      </c>
      <c r="AO50" s="224">
        <f t="shared" si="28"/>
        <v>0</v>
      </c>
      <c r="AP50" s="224">
        <f t="shared" si="28"/>
        <v>0</v>
      </c>
      <c r="AQ50" s="224">
        <f t="shared" si="28"/>
        <v>0</v>
      </c>
      <c r="AR50" s="232"/>
    </row>
    <row r="51" spans="1:44" s="146" customFormat="1" outlineLevel="1">
      <c r="A51" s="219"/>
      <c r="B51" s="223" t="s">
        <v>109</v>
      </c>
      <c r="C51" s="225"/>
      <c r="D51" s="224">
        <f>IF(D50&gt;D52,(D54+'Eingabeblatt Modernisierung'!$E$47)*'Eingabeblatt Modernisierung'!$E$45,D53+D56)</f>
        <v>0</v>
      </c>
      <c r="E51" s="224">
        <f>IF(E50&gt;E52,(E54+'Eingabeblatt Modernisierung'!$E$47)*'Eingabeblatt Modernisierung'!$E$45,E53+E56)</f>
        <v>0</v>
      </c>
      <c r="F51" s="224">
        <f>IF(F50&gt;F52,(F54+'Eingabeblatt Modernisierung'!$E$47)*'Eingabeblatt Modernisierung'!$E$45,F53+F56)</f>
        <v>0</v>
      </c>
      <c r="G51" s="224">
        <f>IF(G50&gt;G52,(G54+'Eingabeblatt Modernisierung'!$E$47)*'Eingabeblatt Modernisierung'!$E$45,G53+G56)</f>
        <v>0</v>
      </c>
      <c r="H51" s="224">
        <f>IF(H50&gt;H52,(H54+'Eingabeblatt Modernisierung'!$E$47)*'Eingabeblatt Modernisierung'!$E$45,H53+H56)</f>
        <v>0</v>
      </c>
      <c r="I51" s="224">
        <f>IF(I50&gt;I52,(I54+'Eingabeblatt Modernisierung'!$E$47)*'Eingabeblatt Modernisierung'!$E$45,I53+I56)</f>
        <v>0</v>
      </c>
      <c r="J51" s="224">
        <f>IF(J50&gt;J52,(J54+'Eingabeblatt Modernisierung'!$E$47)*'Eingabeblatt Modernisierung'!$E$45,J53+J56)</f>
        <v>0</v>
      </c>
      <c r="K51" s="224">
        <f>IF(K50&gt;K52,(K54+'Eingabeblatt Modernisierung'!$E$47)*'Eingabeblatt Modernisierung'!$E$45,K53+K56)</f>
        <v>0</v>
      </c>
      <c r="L51" s="224">
        <f>IF(L50&gt;L52,(L54+'Eingabeblatt Modernisierung'!$E$47)*'Eingabeblatt Modernisierung'!$E$45,L53+L56)</f>
        <v>0</v>
      </c>
      <c r="M51" s="224">
        <f>IF(M50&gt;M52,(M54+'Eingabeblatt Modernisierung'!$E$47)*'Eingabeblatt Modernisierung'!$E$45,M53+M56)</f>
        <v>0</v>
      </c>
      <c r="N51" s="224">
        <f>IF(N50&gt;N52,(N54+'Eingabeblatt Modernisierung'!$E$47)*'Eingabeblatt Modernisierung'!$E$45,N53+N56)</f>
        <v>0</v>
      </c>
      <c r="O51" s="224">
        <f>IF(O50&gt;O52,(O54+'Eingabeblatt Modernisierung'!$E$47)*'Eingabeblatt Modernisierung'!$E$45,O53+O56)</f>
        <v>0</v>
      </c>
      <c r="P51" s="224">
        <f>IF(P50&gt;P52,(P54+'Eingabeblatt Modernisierung'!$E$47)*'Eingabeblatt Modernisierung'!$E$45,P53+P56)</f>
        <v>0</v>
      </c>
      <c r="Q51" s="224">
        <f>IF(Q50&gt;Q52,(Q54+'Eingabeblatt Modernisierung'!$E$47)*'Eingabeblatt Modernisierung'!$E$45,Q53+Q56)</f>
        <v>0</v>
      </c>
      <c r="R51" s="224">
        <f>IF(R50&gt;R52,(R54+'Eingabeblatt Modernisierung'!$E$47)*'Eingabeblatt Modernisierung'!$E$45,R53+R56)</f>
        <v>0</v>
      </c>
      <c r="S51" s="224">
        <f>IF(S50&gt;S52,(S54+'Eingabeblatt Modernisierung'!$E$47)*'Eingabeblatt Modernisierung'!$E$45,S53+S56)</f>
        <v>0</v>
      </c>
      <c r="T51" s="224">
        <f>IF(T50&gt;T52,(T54+'Eingabeblatt Modernisierung'!$E$47)*'Eingabeblatt Modernisierung'!$E$45,T53+T56)</f>
        <v>0</v>
      </c>
      <c r="U51" s="224">
        <f>IF(U50&gt;U52,(U54+'Eingabeblatt Modernisierung'!$E$47)*'Eingabeblatt Modernisierung'!$E$45,U53+U56)</f>
        <v>0</v>
      </c>
      <c r="V51" s="224">
        <f>IF(V50&gt;V52,(V54+'Eingabeblatt Modernisierung'!$E$47)*'Eingabeblatt Modernisierung'!$E$45,V53+V56)</f>
        <v>0</v>
      </c>
      <c r="W51" s="224">
        <f>IF(W50&gt;W52,(W54+'Eingabeblatt Modernisierung'!$E$47)*'Eingabeblatt Modernisierung'!$E$45,W53+W56)</f>
        <v>0</v>
      </c>
      <c r="X51" s="224">
        <f>IF(X50&gt;X52,(X54+'Eingabeblatt Modernisierung'!$E$47)*'Eingabeblatt Modernisierung'!$E$45,X53+X56)</f>
        <v>0</v>
      </c>
      <c r="Y51" s="224">
        <f>IF(Y50&gt;Y52,(Y54+'Eingabeblatt Modernisierung'!$E$47)*'Eingabeblatt Modernisierung'!$E$45,Y53+Y56)</f>
        <v>0</v>
      </c>
      <c r="Z51" s="224">
        <f>IF(Z50&gt;Z52,(Z54+'Eingabeblatt Modernisierung'!$E$47)*'Eingabeblatt Modernisierung'!$E$45,Z53+Z56)</f>
        <v>0</v>
      </c>
      <c r="AA51" s="224">
        <f>IF(AA50&gt;AA52,(AA54+'Eingabeblatt Modernisierung'!$E$47)*'Eingabeblatt Modernisierung'!$E$45,AA53+AA56)</f>
        <v>0</v>
      </c>
      <c r="AB51" s="224">
        <f>IF(AB50&gt;AB52,(AB54+'Eingabeblatt Modernisierung'!$E$47)*'Eingabeblatt Modernisierung'!$E$45,AB53+AB56)</f>
        <v>0</v>
      </c>
      <c r="AC51" s="224">
        <f>IF(AC50&gt;AC52,(AC54+'Eingabeblatt Modernisierung'!$E$47)*'Eingabeblatt Modernisierung'!$E$45,AC53+AC56)</f>
        <v>0</v>
      </c>
      <c r="AD51" s="224">
        <f>IF(AD50&gt;AD52,(AD54+'Eingabeblatt Modernisierung'!$E$47)*'Eingabeblatt Modernisierung'!$E$45,AD53+AD56)</f>
        <v>0</v>
      </c>
      <c r="AE51" s="224">
        <f>IF(AE50&gt;AE52,(AE54+'Eingabeblatt Modernisierung'!$E$47)*'Eingabeblatt Modernisierung'!$E$45,AE53+AE56)</f>
        <v>0</v>
      </c>
      <c r="AF51" s="224">
        <f>IF(AF50&gt;AF52,(AF54+'Eingabeblatt Modernisierung'!$E$47)*'Eingabeblatt Modernisierung'!$E$45,AF53+AF56)</f>
        <v>0</v>
      </c>
      <c r="AG51" s="224">
        <f>IF(AG50&gt;AG52,(AG54+'Eingabeblatt Modernisierung'!$E$47)*'Eingabeblatt Modernisierung'!$E$45,AG53+AG56)</f>
        <v>0</v>
      </c>
      <c r="AH51" s="224">
        <f>IF(AH50&gt;AH52,(AH54+'Eingabeblatt Modernisierung'!$E$47)*'Eingabeblatt Modernisierung'!$E$45,AH53+AH56)</f>
        <v>0</v>
      </c>
      <c r="AI51" s="224">
        <f>IF(AI50&gt;AI52,(AI54+'Eingabeblatt Modernisierung'!$E$47)*'Eingabeblatt Modernisierung'!$E$45,AI53+AI56)</f>
        <v>0</v>
      </c>
      <c r="AJ51" s="224">
        <f>IF(AJ50&gt;AJ52,(AJ54+'Eingabeblatt Modernisierung'!$E$47)*'Eingabeblatt Modernisierung'!$E$45,AJ53+AJ56)</f>
        <v>0</v>
      </c>
      <c r="AK51" s="224">
        <f>IF(AK50&gt;AK52,(AK54+'Eingabeblatt Modernisierung'!$E$47)*'Eingabeblatt Modernisierung'!$E$45,AK53+AK56)</f>
        <v>0</v>
      </c>
      <c r="AL51" s="224">
        <f>IF(AL50&gt;AL52,(AL54+'Eingabeblatt Modernisierung'!$E$47)*'Eingabeblatt Modernisierung'!$E$45,AL53+AL56)</f>
        <v>0</v>
      </c>
      <c r="AM51" s="224">
        <f>IF(AM50&gt;AM52,(AM54+'Eingabeblatt Modernisierung'!$E$47)*'Eingabeblatt Modernisierung'!$E$45,AM53+AM56)</f>
        <v>0</v>
      </c>
      <c r="AN51" s="224">
        <f>IF(AN50&gt;AN52,(AN54+'Eingabeblatt Modernisierung'!$E$47)*'Eingabeblatt Modernisierung'!$E$45,AN53+AN56)</f>
        <v>0</v>
      </c>
      <c r="AO51" s="224">
        <f>IF(AO50&gt;AO52,(AO54+'Eingabeblatt Modernisierung'!$E$47)*'Eingabeblatt Modernisierung'!$E$45,AO53+AO56)</f>
        <v>0</v>
      </c>
      <c r="AP51" s="224">
        <f>IF(AP50&gt;AP52,(AP54+'Eingabeblatt Modernisierung'!$E$47)*'Eingabeblatt Modernisierung'!$E$45,AP53+AP56)</f>
        <v>0</v>
      </c>
      <c r="AQ51" s="224">
        <f>IF(AQ50&gt;AQ52,(AQ54+'Eingabeblatt Modernisierung'!$E$47)*'Eingabeblatt Modernisierung'!$E$45,AQ53+AQ56)</f>
        <v>0</v>
      </c>
      <c r="AR51" s="232"/>
    </row>
    <row r="52" spans="1:44" s="146" customFormat="1" outlineLevel="1">
      <c r="A52" s="219"/>
      <c r="B52" s="223" t="s">
        <v>49</v>
      </c>
      <c r="C52" s="226"/>
      <c r="D52" s="227">
        <f>(D54+'Eingabeblatt Modernisierung'!$E$47)*'Eingabeblatt Modernisierung'!$E$45-D56</f>
        <v>0</v>
      </c>
      <c r="E52" s="227">
        <f>(E54+'Eingabeblatt Modernisierung'!$E$47)*'Eingabeblatt Modernisierung'!$E$45-E56</f>
        <v>0</v>
      </c>
      <c r="F52" s="227">
        <f>(F54+'Eingabeblatt Modernisierung'!$E$47)*'Eingabeblatt Modernisierung'!$E$45-F56</f>
        <v>0</v>
      </c>
      <c r="G52" s="227">
        <f>(G54+'Eingabeblatt Modernisierung'!$E$47)*'Eingabeblatt Modernisierung'!$E$45-G56</f>
        <v>0</v>
      </c>
      <c r="H52" s="227">
        <f>(H54+'Eingabeblatt Modernisierung'!$E$47)*'Eingabeblatt Modernisierung'!$E$45-H56</f>
        <v>0</v>
      </c>
      <c r="I52" s="227">
        <f>(I54+'Eingabeblatt Modernisierung'!$E$47)*'Eingabeblatt Modernisierung'!$E$45-I56</f>
        <v>0</v>
      </c>
      <c r="J52" s="227">
        <f>(J54+'Eingabeblatt Modernisierung'!$E$47)*'Eingabeblatt Modernisierung'!$E$45-J56</f>
        <v>0</v>
      </c>
      <c r="K52" s="227">
        <f>(K54+'Eingabeblatt Modernisierung'!$E$47)*'Eingabeblatt Modernisierung'!$E$45-K56</f>
        <v>0</v>
      </c>
      <c r="L52" s="227">
        <f>(L54+'Eingabeblatt Modernisierung'!$E$47)*'Eingabeblatt Modernisierung'!$E$45-L56</f>
        <v>0</v>
      </c>
      <c r="M52" s="227">
        <f>(M54+'Eingabeblatt Modernisierung'!$E$47)*'Eingabeblatt Modernisierung'!$E$45-M56</f>
        <v>0</v>
      </c>
      <c r="N52" s="227">
        <f>(N54+'Eingabeblatt Modernisierung'!$E$47)*'Eingabeblatt Modernisierung'!$E$45-N56</f>
        <v>0</v>
      </c>
      <c r="O52" s="227">
        <f>(O54+'Eingabeblatt Modernisierung'!$E$47)*'Eingabeblatt Modernisierung'!$E$45-O56</f>
        <v>0</v>
      </c>
      <c r="P52" s="227">
        <f>(P54+'Eingabeblatt Modernisierung'!$E$47)*'Eingabeblatt Modernisierung'!$E$45-P56</f>
        <v>0</v>
      </c>
      <c r="Q52" s="227">
        <f>(Q54+'Eingabeblatt Modernisierung'!$E$47)*'Eingabeblatt Modernisierung'!$E$45-Q56</f>
        <v>0</v>
      </c>
      <c r="R52" s="227">
        <f>(R54+'Eingabeblatt Modernisierung'!$E$47)*'Eingabeblatt Modernisierung'!$E$45-R56</f>
        <v>0</v>
      </c>
      <c r="S52" s="227">
        <f>(S54+'Eingabeblatt Modernisierung'!$E$47)*'Eingabeblatt Modernisierung'!$E$45-S56</f>
        <v>0</v>
      </c>
      <c r="T52" s="227">
        <f>(T54+'Eingabeblatt Modernisierung'!$E$47)*'Eingabeblatt Modernisierung'!$E$45-T56</f>
        <v>0</v>
      </c>
      <c r="U52" s="227">
        <f>(U54+'Eingabeblatt Modernisierung'!$E$47)*'Eingabeblatt Modernisierung'!$E$45-U56</f>
        <v>0</v>
      </c>
      <c r="V52" s="227">
        <f>(V54+'Eingabeblatt Modernisierung'!$E$47)*'Eingabeblatt Modernisierung'!$E$45-V56</f>
        <v>0</v>
      </c>
      <c r="W52" s="227">
        <f>(W54+'Eingabeblatt Modernisierung'!$E$47)*'Eingabeblatt Modernisierung'!$E$45-W56</f>
        <v>0</v>
      </c>
      <c r="X52" s="227">
        <f>(X54+'Eingabeblatt Modernisierung'!$E$47)*'Eingabeblatt Modernisierung'!$E$45-X56</f>
        <v>0</v>
      </c>
      <c r="Y52" s="227">
        <f>(Y54+'Eingabeblatt Modernisierung'!$E$47)*'Eingabeblatt Modernisierung'!$E$45-Y56</f>
        <v>0</v>
      </c>
      <c r="Z52" s="227">
        <f>(Z54+'Eingabeblatt Modernisierung'!$E$47)*'Eingabeblatt Modernisierung'!$E$45-Z56</f>
        <v>0</v>
      </c>
      <c r="AA52" s="227">
        <f>(AA54+'Eingabeblatt Modernisierung'!$E$47)*'Eingabeblatt Modernisierung'!$E$45-AA56</f>
        <v>0</v>
      </c>
      <c r="AB52" s="227">
        <f>(AB54+'Eingabeblatt Modernisierung'!$E$47)*'Eingabeblatt Modernisierung'!$E$45-AB56</f>
        <v>0</v>
      </c>
      <c r="AC52" s="227">
        <f>(AC54+'Eingabeblatt Modernisierung'!$E$47)*'Eingabeblatt Modernisierung'!$E$45-AC56</f>
        <v>0</v>
      </c>
      <c r="AD52" s="227">
        <f>(AD54+'Eingabeblatt Modernisierung'!$E$47)*'Eingabeblatt Modernisierung'!$E$45-AD56</f>
        <v>0</v>
      </c>
      <c r="AE52" s="227">
        <f>(AE54+'Eingabeblatt Modernisierung'!$E$47)*'Eingabeblatt Modernisierung'!$E$45-AE56</f>
        <v>0</v>
      </c>
      <c r="AF52" s="227">
        <f>(AF54+'Eingabeblatt Modernisierung'!$E$47)*'Eingabeblatt Modernisierung'!$E$45-AF56</f>
        <v>0</v>
      </c>
      <c r="AG52" s="227">
        <f>(AG54+'Eingabeblatt Modernisierung'!$E$47)*'Eingabeblatt Modernisierung'!$E$45-AG56</f>
        <v>0</v>
      </c>
      <c r="AH52" s="227">
        <f>(AH54+'Eingabeblatt Modernisierung'!$E$47)*'Eingabeblatt Modernisierung'!$E$45-AH56</f>
        <v>0</v>
      </c>
      <c r="AI52" s="227">
        <f>(AI54+'Eingabeblatt Modernisierung'!$E$47)*'Eingabeblatt Modernisierung'!$E$45-AI56</f>
        <v>0</v>
      </c>
      <c r="AJ52" s="227">
        <f>(AJ54+'Eingabeblatt Modernisierung'!$E$47)*'Eingabeblatt Modernisierung'!$E$45-AJ56</f>
        <v>0</v>
      </c>
      <c r="AK52" s="227">
        <f>(AK54+'Eingabeblatt Modernisierung'!$E$47)*'Eingabeblatt Modernisierung'!$E$45-AK56</f>
        <v>0</v>
      </c>
      <c r="AL52" s="227">
        <f>(AL54+'Eingabeblatt Modernisierung'!$E$47)*'Eingabeblatt Modernisierung'!$E$45-AL56</f>
        <v>0</v>
      </c>
      <c r="AM52" s="227">
        <f>(AM54+'Eingabeblatt Modernisierung'!$E$47)*'Eingabeblatt Modernisierung'!$E$45-AM56</f>
        <v>0</v>
      </c>
      <c r="AN52" s="227">
        <f>(AN54+'Eingabeblatt Modernisierung'!$E$47)*'Eingabeblatt Modernisierung'!$E$45-AN56</f>
        <v>0</v>
      </c>
      <c r="AO52" s="227">
        <f>(AO54+'Eingabeblatt Modernisierung'!$E$47)*'Eingabeblatt Modernisierung'!$E$45-AO56</f>
        <v>0</v>
      </c>
      <c r="AP52" s="227">
        <f>(AP54+'Eingabeblatt Modernisierung'!$E$47)*'Eingabeblatt Modernisierung'!$E$45-AP56</f>
        <v>0</v>
      </c>
      <c r="AQ52" s="227">
        <f>(AQ54+'Eingabeblatt Modernisierung'!$E$47)*'Eingabeblatt Modernisierung'!$E$45-AQ56</f>
        <v>0</v>
      </c>
      <c r="AR52" s="232"/>
    </row>
    <row r="53" spans="1:44" s="146" customFormat="1" outlineLevel="1">
      <c r="A53" s="219"/>
      <c r="B53" s="223" t="s">
        <v>50</v>
      </c>
      <c r="C53" s="226"/>
      <c r="D53" s="227">
        <f>IF(C50&lt;=0,D50,C50-D50)</f>
        <v>0</v>
      </c>
      <c r="E53" s="227">
        <f t="shared" ref="E53:AQ53" si="29">IF(D50&lt;=0,E50,D50-E50)</f>
        <v>0</v>
      </c>
      <c r="F53" s="227">
        <f t="shared" si="29"/>
        <v>0</v>
      </c>
      <c r="G53" s="227">
        <f t="shared" si="29"/>
        <v>0</v>
      </c>
      <c r="H53" s="227">
        <f t="shared" si="29"/>
        <v>0</v>
      </c>
      <c r="I53" s="227">
        <f t="shared" si="29"/>
        <v>0</v>
      </c>
      <c r="J53" s="227">
        <f t="shared" si="29"/>
        <v>0</v>
      </c>
      <c r="K53" s="227">
        <f t="shared" si="29"/>
        <v>0</v>
      </c>
      <c r="L53" s="227">
        <f t="shared" si="29"/>
        <v>0</v>
      </c>
      <c r="M53" s="227">
        <f t="shared" si="29"/>
        <v>0</v>
      </c>
      <c r="N53" s="227">
        <f t="shared" si="29"/>
        <v>0</v>
      </c>
      <c r="O53" s="227">
        <f t="shared" si="29"/>
        <v>0</v>
      </c>
      <c r="P53" s="227">
        <f t="shared" si="29"/>
        <v>0</v>
      </c>
      <c r="Q53" s="227">
        <f t="shared" si="29"/>
        <v>0</v>
      </c>
      <c r="R53" s="227">
        <f t="shared" si="29"/>
        <v>0</v>
      </c>
      <c r="S53" s="227">
        <f t="shared" si="29"/>
        <v>0</v>
      </c>
      <c r="T53" s="227">
        <f t="shared" si="29"/>
        <v>0</v>
      </c>
      <c r="U53" s="227">
        <f t="shared" si="29"/>
        <v>0</v>
      </c>
      <c r="V53" s="227">
        <f t="shared" si="29"/>
        <v>0</v>
      </c>
      <c r="W53" s="227">
        <f t="shared" si="29"/>
        <v>0</v>
      </c>
      <c r="X53" s="227">
        <f t="shared" si="29"/>
        <v>0</v>
      </c>
      <c r="Y53" s="227">
        <f t="shared" si="29"/>
        <v>0</v>
      </c>
      <c r="Z53" s="227">
        <f t="shared" si="29"/>
        <v>0</v>
      </c>
      <c r="AA53" s="227">
        <f t="shared" si="29"/>
        <v>0</v>
      </c>
      <c r="AB53" s="227">
        <f t="shared" si="29"/>
        <v>0</v>
      </c>
      <c r="AC53" s="227">
        <f t="shared" si="29"/>
        <v>0</v>
      </c>
      <c r="AD53" s="227">
        <f t="shared" si="29"/>
        <v>0</v>
      </c>
      <c r="AE53" s="227">
        <f t="shared" si="29"/>
        <v>0</v>
      </c>
      <c r="AF53" s="227">
        <f t="shared" si="29"/>
        <v>0</v>
      </c>
      <c r="AG53" s="227">
        <f t="shared" si="29"/>
        <v>0</v>
      </c>
      <c r="AH53" s="227">
        <f t="shared" si="29"/>
        <v>0</v>
      </c>
      <c r="AI53" s="227">
        <f t="shared" si="29"/>
        <v>0</v>
      </c>
      <c r="AJ53" s="227">
        <f t="shared" si="29"/>
        <v>0</v>
      </c>
      <c r="AK53" s="227">
        <f t="shared" si="29"/>
        <v>0</v>
      </c>
      <c r="AL53" s="227">
        <f t="shared" si="29"/>
        <v>0</v>
      </c>
      <c r="AM53" s="227">
        <f t="shared" si="29"/>
        <v>0</v>
      </c>
      <c r="AN53" s="227">
        <f t="shared" si="29"/>
        <v>0</v>
      </c>
      <c r="AO53" s="227">
        <f t="shared" si="29"/>
        <v>0</v>
      </c>
      <c r="AP53" s="227">
        <f t="shared" si="29"/>
        <v>0</v>
      </c>
      <c r="AQ53" s="227">
        <f t="shared" si="29"/>
        <v>0</v>
      </c>
      <c r="AR53" s="232"/>
    </row>
    <row r="54" spans="1:44" s="146" customFormat="1" outlineLevel="1">
      <c r="A54" s="219"/>
      <c r="B54" s="223" t="s">
        <v>51</v>
      </c>
      <c r="C54" s="226"/>
      <c r="D54" s="228">
        <f>IF(D12&lt;='Eingabeblatt Modernisierung'!$E$49,'Eingabeblatt Modernisierung'!$E$48,'Eingabeblatt Modernisierung'!$E$50)</f>
        <v>4.6210000000000001E-2</v>
      </c>
      <c r="E54" s="228">
        <f>IF(E12&lt;='Eingabeblatt Modernisierung'!$E$49,'Eingabeblatt Modernisierung'!$E$48,'Eingabeblatt Modernisierung'!$E$50)</f>
        <v>4.6210000000000001E-2</v>
      </c>
      <c r="F54" s="228">
        <f>IF(F12&lt;='Eingabeblatt Modernisierung'!$E$49,'Eingabeblatt Modernisierung'!$E$48,'Eingabeblatt Modernisierung'!$E$50)</f>
        <v>4.6210000000000001E-2</v>
      </c>
      <c r="G54" s="228">
        <f>IF(G12&lt;='Eingabeblatt Modernisierung'!$E$49,'Eingabeblatt Modernisierung'!$E$48,'Eingabeblatt Modernisierung'!$E$50)</f>
        <v>4.6210000000000001E-2</v>
      </c>
      <c r="H54" s="228">
        <f>IF(H12&lt;='Eingabeblatt Modernisierung'!$E$49,'Eingabeblatt Modernisierung'!$E$48,'Eingabeblatt Modernisierung'!$E$50)</f>
        <v>4.6210000000000001E-2</v>
      </c>
      <c r="I54" s="228">
        <f>IF(I12&lt;='Eingabeblatt Modernisierung'!$E$49,'Eingabeblatt Modernisierung'!$E$48,'Eingabeblatt Modernisierung'!$E$50)</f>
        <v>4.6210000000000001E-2</v>
      </c>
      <c r="J54" s="228">
        <f>IF(J12&lt;='Eingabeblatt Modernisierung'!$E$49,'Eingabeblatt Modernisierung'!$E$48,'Eingabeblatt Modernisierung'!$E$50)</f>
        <v>4.6210000000000001E-2</v>
      </c>
      <c r="K54" s="228">
        <f>IF(K12&lt;='Eingabeblatt Modernisierung'!$E$49,'Eingabeblatt Modernisierung'!$E$48,'Eingabeblatt Modernisierung'!$E$50)</f>
        <v>4.6210000000000001E-2</v>
      </c>
      <c r="L54" s="228">
        <f>IF(L12&lt;='Eingabeblatt Modernisierung'!$E$49,'Eingabeblatt Modernisierung'!$E$48,'Eingabeblatt Modernisierung'!$E$50)</f>
        <v>4.6210000000000001E-2</v>
      </c>
      <c r="M54" s="228">
        <f>IF(M12&lt;='Eingabeblatt Modernisierung'!$E$49,'Eingabeblatt Modernisierung'!$E$48,'Eingabeblatt Modernisierung'!$E$50)</f>
        <v>4.6210000000000001E-2</v>
      </c>
      <c r="N54" s="228">
        <f>IF(N12&lt;='Eingabeblatt Modernisierung'!$E$49,'Eingabeblatt Modernisierung'!$E$48,'Eingabeblatt Modernisierung'!$E$50)</f>
        <v>4.6210000000000001E-2</v>
      </c>
      <c r="O54" s="228">
        <f>IF(O12&lt;='Eingabeblatt Modernisierung'!$E$49,'Eingabeblatt Modernisierung'!$E$48,'Eingabeblatt Modernisierung'!$E$50)</f>
        <v>4.6210000000000001E-2</v>
      </c>
      <c r="P54" s="228">
        <f>IF(P12&lt;='Eingabeblatt Modernisierung'!$E$49,'Eingabeblatt Modernisierung'!$E$48,'Eingabeblatt Modernisierung'!$E$50)</f>
        <v>4.6210000000000001E-2</v>
      </c>
      <c r="Q54" s="228">
        <f>IF(Q12&lt;='Eingabeblatt Modernisierung'!$E$49,'Eingabeblatt Modernisierung'!$E$48,'Eingabeblatt Modernisierung'!$E$50)</f>
        <v>4.6210000000000001E-2</v>
      </c>
      <c r="R54" s="228">
        <f>IF(R12&lt;='Eingabeblatt Modernisierung'!$E$49,'Eingabeblatt Modernisierung'!$E$48,'Eingabeblatt Modernisierung'!$E$50)</f>
        <v>4.6210000000000001E-2</v>
      </c>
      <c r="S54" s="228">
        <f>IF(S12&lt;='Eingabeblatt Modernisierung'!$E$49,'Eingabeblatt Modernisierung'!$E$48,'Eingabeblatt Modernisierung'!$E$50)</f>
        <v>4.6210000000000001E-2</v>
      </c>
      <c r="T54" s="228">
        <f>IF(T12&lt;='Eingabeblatt Modernisierung'!$E$49,'Eingabeblatt Modernisierung'!$E$48,'Eingabeblatt Modernisierung'!$E$50)</f>
        <v>4.6210000000000001E-2</v>
      </c>
      <c r="U54" s="228">
        <f>IF(U12&lt;='Eingabeblatt Modernisierung'!$E$49,'Eingabeblatt Modernisierung'!$E$48,'Eingabeblatt Modernisierung'!$E$50)</f>
        <v>4.6210000000000001E-2</v>
      </c>
      <c r="V54" s="228">
        <f>IF(V12&lt;='Eingabeblatt Modernisierung'!$E$49,'Eingabeblatt Modernisierung'!$E$48,'Eingabeblatt Modernisierung'!$E$50)</f>
        <v>4.6210000000000001E-2</v>
      </c>
      <c r="W54" s="228">
        <f>IF(W12&lt;='Eingabeblatt Modernisierung'!$E$49,'Eingabeblatt Modernisierung'!$E$48,'Eingabeblatt Modernisierung'!$E$50)</f>
        <v>4.6210000000000001E-2</v>
      </c>
      <c r="X54" s="228">
        <f>IF(X12&lt;='Eingabeblatt Modernisierung'!$E$49,'Eingabeblatt Modernisierung'!$E$48,'Eingabeblatt Modernisierung'!$E$50)</f>
        <v>4.6210000000000001E-2</v>
      </c>
      <c r="Y54" s="228">
        <f>IF(Y12&lt;='Eingabeblatt Modernisierung'!$E$49,'Eingabeblatt Modernisierung'!$E$48,'Eingabeblatt Modernisierung'!$E$50)</f>
        <v>4.6210000000000001E-2</v>
      </c>
      <c r="Z54" s="228">
        <f>IF(Z12&lt;='Eingabeblatt Modernisierung'!$E$49,'Eingabeblatt Modernisierung'!$E$48,'Eingabeblatt Modernisierung'!$E$50)</f>
        <v>4.6210000000000001E-2</v>
      </c>
      <c r="AA54" s="228">
        <f>IF(AA12&lt;='Eingabeblatt Modernisierung'!$E$49,'Eingabeblatt Modernisierung'!$E$48,'Eingabeblatt Modernisierung'!$E$50)</f>
        <v>4.6210000000000001E-2</v>
      </c>
      <c r="AB54" s="228">
        <f>IF(AB12&lt;='Eingabeblatt Modernisierung'!$E$49,'Eingabeblatt Modernisierung'!$E$48,'Eingabeblatt Modernisierung'!$E$50)</f>
        <v>4.6210000000000001E-2</v>
      </c>
      <c r="AC54" s="228">
        <f>IF(AC12&lt;='Eingabeblatt Modernisierung'!$E$49,'Eingabeblatt Modernisierung'!$E$48,'Eingabeblatt Modernisierung'!$E$50)</f>
        <v>4.6210000000000001E-2</v>
      </c>
      <c r="AD54" s="228">
        <f>IF(AD12&lt;='Eingabeblatt Modernisierung'!$E$49,'Eingabeblatt Modernisierung'!$E$48,'Eingabeblatt Modernisierung'!$E$50)</f>
        <v>4.6210000000000001E-2</v>
      </c>
      <c r="AE54" s="228">
        <f>IF(AE12&lt;='Eingabeblatt Modernisierung'!$E$49,'Eingabeblatt Modernisierung'!$E$48,'Eingabeblatt Modernisierung'!$E$50)</f>
        <v>4.6210000000000001E-2</v>
      </c>
      <c r="AF54" s="228">
        <f>IF(AF12&lt;='Eingabeblatt Modernisierung'!$E$49,'Eingabeblatt Modernisierung'!$E$48,'Eingabeblatt Modernisierung'!$E$50)</f>
        <v>4.6210000000000001E-2</v>
      </c>
      <c r="AG54" s="228">
        <f>IF(AG12&lt;='Eingabeblatt Modernisierung'!$E$49,'Eingabeblatt Modernisierung'!$E$48,'Eingabeblatt Modernisierung'!$E$50)</f>
        <v>4.6210000000000001E-2</v>
      </c>
      <c r="AH54" s="228">
        <f>IF(AH12&lt;='Eingabeblatt Modernisierung'!$E$49,'Eingabeblatt Modernisierung'!$E$48,'Eingabeblatt Modernisierung'!$E$50)</f>
        <v>4.6210000000000001E-2</v>
      </c>
      <c r="AI54" s="228">
        <f>IF(AI12&lt;='Eingabeblatt Modernisierung'!$E$49,'Eingabeblatt Modernisierung'!$E$48,'Eingabeblatt Modernisierung'!$E$50)</f>
        <v>4.6210000000000001E-2</v>
      </c>
      <c r="AJ54" s="228">
        <f>IF(AJ12&lt;='Eingabeblatt Modernisierung'!$E$49,'Eingabeblatt Modernisierung'!$E$48,'Eingabeblatt Modernisierung'!$E$50)</f>
        <v>4.6210000000000001E-2</v>
      </c>
      <c r="AK54" s="228">
        <f>IF(AK12&lt;='Eingabeblatt Modernisierung'!$E$49,'Eingabeblatt Modernisierung'!$E$48,'Eingabeblatt Modernisierung'!$E$50)</f>
        <v>4.6210000000000001E-2</v>
      </c>
      <c r="AL54" s="228">
        <f>IF(AL12&lt;='Eingabeblatt Modernisierung'!$E$49,'Eingabeblatt Modernisierung'!$E$48,'Eingabeblatt Modernisierung'!$E$50)</f>
        <v>4.6210000000000001E-2</v>
      </c>
      <c r="AM54" s="228">
        <f>IF(AM12&lt;='Eingabeblatt Modernisierung'!$E$49,'Eingabeblatt Modernisierung'!$E$48,'Eingabeblatt Modernisierung'!$E$50)</f>
        <v>4.6210000000000001E-2</v>
      </c>
      <c r="AN54" s="228">
        <f>IF(AN12&lt;='Eingabeblatt Modernisierung'!$E$49,'Eingabeblatt Modernisierung'!$E$48,'Eingabeblatt Modernisierung'!$E$50)</f>
        <v>4.6210000000000001E-2</v>
      </c>
      <c r="AO54" s="228">
        <f>IF(AO12&lt;='Eingabeblatt Modernisierung'!$E$49,'Eingabeblatt Modernisierung'!$E$48,'Eingabeblatt Modernisierung'!$E$50)</f>
        <v>4.6210000000000001E-2</v>
      </c>
      <c r="AP54" s="228">
        <f>IF(AP12&lt;='Eingabeblatt Modernisierung'!$E$49,'Eingabeblatt Modernisierung'!$E$48,'Eingabeblatt Modernisierung'!$E$50)</f>
        <v>4.6210000000000001E-2</v>
      </c>
      <c r="AQ54" s="228">
        <f>IF(AQ12&lt;='Eingabeblatt Modernisierung'!$E$49,'Eingabeblatt Modernisierung'!$E$48,'Eingabeblatt Modernisierung'!$E$50)</f>
        <v>4.6210000000000001E-2</v>
      </c>
      <c r="AR54" s="232"/>
    </row>
    <row r="55" spans="1:44" s="146" customFormat="1" outlineLevel="1">
      <c r="A55" s="219"/>
      <c r="B55" s="223" t="s">
        <v>52</v>
      </c>
      <c r="C55" s="226"/>
      <c r="D55" s="228" t="str">
        <f>IF(D56&gt;0,D54,"0")</f>
        <v>0</v>
      </c>
      <c r="E55" s="228" t="str">
        <f t="shared" ref="E55:AQ55" si="30">IF(E56&gt;0,E54,"0")</f>
        <v>0</v>
      </c>
      <c r="F55" s="228" t="str">
        <f t="shared" si="30"/>
        <v>0</v>
      </c>
      <c r="G55" s="228" t="str">
        <f t="shared" si="30"/>
        <v>0</v>
      </c>
      <c r="H55" s="228" t="str">
        <f t="shared" si="30"/>
        <v>0</v>
      </c>
      <c r="I55" s="228" t="str">
        <f t="shared" si="30"/>
        <v>0</v>
      </c>
      <c r="J55" s="228" t="str">
        <f t="shared" si="30"/>
        <v>0</v>
      </c>
      <c r="K55" s="228" t="str">
        <f t="shared" si="30"/>
        <v>0</v>
      </c>
      <c r="L55" s="228" t="str">
        <f t="shared" si="30"/>
        <v>0</v>
      </c>
      <c r="M55" s="228" t="str">
        <f t="shared" si="30"/>
        <v>0</v>
      </c>
      <c r="N55" s="228" t="str">
        <f t="shared" si="30"/>
        <v>0</v>
      </c>
      <c r="O55" s="228" t="str">
        <f t="shared" si="30"/>
        <v>0</v>
      </c>
      <c r="P55" s="228" t="str">
        <f t="shared" si="30"/>
        <v>0</v>
      </c>
      <c r="Q55" s="228" t="str">
        <f t="shared" si="30"/>
        <v>0</v>
      </c>
      <c r="R55" s="228" t="str">
        <f t="shared" si="30"/>
        <v>0</v>
      </c>
      <c r="S55" s="228" t="str">
        <f t="shared" si="30"/>
        <v>0</v>
      </c>
      <c r="T55" s="228" t="str">
        <f t="shared" si="30"/>
        <v>0</v>
      </c>
      <c r="U55" s="228" t="str">
        <f t="shared" si="30"/>
        <v>0</v>
      </c>
      <c r="V55" s="228" t="str">
        <f t="shared" si="30"/>
        <v>0</v>
      </c>
      <c r="W55" s="228" t="str">
        <f t="shared" si="30"/>
        <v>0</v>
      </c>
      <c r="X55" s="228" t="str">
        <f t="shared" si="30"/>
        <v>0</v>
      </c>
      <c r="Y55" s="228" t="str">
        <f t="shared" si="30"/>
        <v>0</v>
      </c>
      <c r="Z55" s="228" t="str">
        <f t="shared" si="30"/>
        <v>0</v>
      </c>
      <c r="AA55" s="228" t="str">
        <f t="shared" si="30"/>
        <v>0</v>
      </c>
      <c r="AB55" s="228" t="str">
        <f t="shared" si="30"/>
        <v>0</v>
      </c>
      <c r="AC55" s="228" t="str">
        <f t="shared" si="30"/>
        <v>0</v>
      </c>
      <c r="AD55" s="228" t="str">
        <f t="shared" si="30"/>
        <v>0</v>
      </c>
      <c r="AE55" s="228" t="str">
        <f t="shared" si="30"/>
        <v>0</v>
      </c>
      <c r="AF55" s="228" t="str">
        <f t="shared" si="30"/>
        <v>0</v>
      </c>
      <c r="AG55" s="228" t="str">
        <f t="shared" si="30"/>
        <v>0</v>
      </c>
      <c r="AH55" s="228" t="str">
        <f t="shared" si="30"/>
        <v>0</v>
      </c>
      <c r="AI55" s="228" t="str">
        <f t="shared" si="30"/>
        <v>0</v>
      </c>
      <c r="AJ55" s="228" t="str">
        <f t="shared" si="30"/>
        <v>0</v>
      </c>
      <c r="AK55" s="228" t="str">
        <f t="shared" si="30"/>
        <v>0</v>
      </c>
      <c r="AL55" s="228" t="str">
        <f t="shared" si="30"/>
        <v>0</v>
      </c>
      <c r="AM55" s="228" t="str">
        <f t="shared" si="30"/>
        <v>0</v>
      </c>
      <c r="AN55" s="228" t="str">
        <f t="shared" si="30"/>
        <v>0</v>
      </c>
      <c r="AO55" s="228" t="str">
        <f t="shared" si="30"/>
        <v>0</v>
      </c>
      <c r="AP55" s="228" t="str">
        <f t="shared" si="30"/>
        <v>0</v>
      </c>
      <c r="AQ55" s="228" t="str">
        <f t="shared" si="30"/>
        <v>0</v>
      </c>
      <c r="AR55" s="232"/>
    </row>
    <row r="56" spans="1:44" s="146" customFormat="1" ht="13.5" outlineLevel="1" thickBot="1">
      <c r="A56" s="219"/>
      <c r="B56" s="229" t="s">
        <v>53</v>
      </c>
      <c r="C56" s="230"/>
      <c r="D56" s="231">
        <f t="shared" ref="D56:AQ56" si="31">(D54*C50)</f>
        <v>0</v>
      </c>
      <c r="E56" s="231">
        <f t="shared" si="31"/>
        <v>0</v>
      </c>
      <c r="F56" s="231">
        <f t="shared" si="31"/>
        <v>0</v>
      </c>
      <c r="G56" s="231">
        <f t="shared" si="31"/>
        <v>0</v>
      </c>
      <c r="H56" s="231">
        <f t="shared" si="31"/>
        <v>0</v>
      </c>
      <c r="I56" s="231">
        <f t="shared" si="31"/>
        <v>0</v>
      </c>
      <c r="J56" s="231">
        <f t="shared" si="31"/>
        <v>0</v>
      </c>
      <c r="K56" s="231">
        <f t="shared" si="31"/>
        <v>0</v>
      </c>
      <c r="L56" s="231">
        <f t="shared" si="31"/>
        <v>0</v>
      </c>
      <c r="M56" s="231">
        <f t="shared" si="31"/>
        <v>0</v>
      </c>
      <c r="N56" s="231">
        <f t="shared" si="31"/>
        <v>0</v>
      </c>
      <c r="O56" s="231">
        <f t="shared" si="31"/>
        <v>0</v>
      </c>
      <c r="P56" s="231">
        <f t="shared" si="31"/>
        <v>0</v>
      </c>
      <c r="Q56" s="231">
        <f t="shared" si="31"/>
        <v>0</v>
      </c>
      <c r="R56" s="231">
        <f t="shared" si="31"/>
        <v>0</v>
      </c>
      <c r="S56" s="231">
        <f t="shared" si="31"/>
        <v>0</v>
      </c>
      <c r="T56" s="231">
        <f t="shared" si="31"/>
        <v>0</v>
      </c>
      <c r="U56" s="231">
        <f t="shared" si="31"/>
        <v>0</v>
      </c>
      <c r="V56" s="231">
        <f t="shared" si="31"/>
        <v>0</v>
      </c>
      <c r="W56" s="231">
        <f t="shared" si="31"/>
        <v>0</v>
      </c>
      <c r="X56" s="231">
        <f t="shared" si="31"/>
        <v>0</v>
      </c>
      <c r="Y56" s="231">
        <f t="shared" si="31"/>
        <v>0</v>
      </c>
      <c r="Z56" s="231">
        <f t="shared" si="31"/>
        <v>0</v>
      </c>
      <c r="AA56" s="231">
        <f t="shared" si="31"/>
        <v>0</v>
      </c>
      <c r="AB56" s="231">
        <f t="shared" si="31"/>
        <v>0</v>
      </c>
      <c r="AC56" s="231">
        <f t="shared" si="31"/>
        <v>0</v>
      </c>
      <c r="AD56" s="231">
        <f t="shared" si="31"/>
        <v>0</v>
      </c>
      <c r="AE56" s="231">
        <f t="shared" si="31"/>
        <v>0</v>
      </c>
      <c r="AF56" s="231">
        <f t="shared" si="31"/>
        <v>0</v>
      </c>
      <c r="AG56" s="231">
        <f t="shared" si="31"/>
        <v>0</v>
      </c>
      <c r="AH56" s="231">
        <f t="shared" si="31"/>
        <v>0</v>
      </c>
      <c r="AI56" s="231">
        <f t="shared" si="31"/>
        <v>0</v>
      </c>
      <c r="AJ56" s="231">
        <f t="shared" si="31"/>
        <v>0</v>
      </c>
      <c r="AK56" s="231">
        <f t="shared" si="31"/>
        <v>0</v>
      </c>
      <c r="AL56" s="231">
        <f t="shared" si="31"/>
        <v>0</v>
      </c>
      <c r="AM56" s="231">
        <f t="shared" si="31"/>
        <v>0</v>
      </c>
      <c r="AN56" s="231">
        <f t="shared" si="31"/>
        <v>0</v>
      </c>
      <c r="AO56" s="231">
        <f t="shared" si="31"/>
        <v>0</v>
      </c>
      <c r="AP56" s="231">
        <f t="shared" si="31"/>
        <v>0</v>
      </c>
      <c r="AQ56" s="231">
        <f t="shared" si="31"/>
        <v>0</v>
      </c>
      <c r="AR56" s="232"/>
    </row>
    <row r="57" spans="1:44" s="146" customFormat="1" outlineLevel="1">
      <c r="A57" s="219"/>
      <c r="B57" s="223" t="s">
        <v>102</v>
      </c>
      <c r="C57" s="224">
        <f>'Eingabeblatt Modernisierung'!E54</f>
        <v>0</v>
      </c>
      <c r="D57" s="224">
        <f t="shared" ref="D57:AQ57" si="32">IF(C57-D59&gt;0,C57-D59,0)</f>
        <v>0</v>
      </c>
      <c r="E57" s="224">
        <f t="shared" si="32"/>
        <v>0</v>
      </c>
      <c r="F57" s="224">
        <f t="shared" si="32"/>
        <v>0</v>
      </c>
      <c r="G57" s="224">
        <f t="shared" si="32"/>
        <v>0</v>
      </c>
      <c r="H57" s="224">
        <f t="shared" si="32"/>
        <v>0</v>
      </c>
      <c r="I57" s="224">
        <f t="shared" si="32"/>
        <v>0</v>
      </c>
      <c r="J57" s="224">
        <f t="shared" si="32"/>
        <v>0</v>
      </c>
      <c r="K57" s="224">
        <f t="shared" si="32"/>
        <v>0</v>
      </c>
      <c r="L57" s="224">
        <f t="shared" si="32"/>
        <v>0</v>
      </c>
      <c r="M57" s="224">
        <f t="shared" si="32"/>
        <v>0</v>
      </c>
      <c r="N57" s="224">
        <f t="shared" si="32"/>
        <v>0</v>
      </c>
      <c r="O57" s="224">
        <f t="shared" si="32"/>
        <v>0</v>
      </c>
      <c r="P57" s="224">
        <f t="shared" si="32"/>
        <v>0</v>
      </c>
      <c r="Q57" s="224">
        <f t="shared" si="32"/>
        <v>0</v>
      </c>
      <c r="R57" s="224">
        <f t="shared" si="32"/>
        <v>0</v>
      </c>
      <c r="S57" s="224">
        <f t="shared" si="32"/>
        <v>0</v>
      </c>
      <c r="T57" s="224">
        <f t="shared" si="32"/>
        <v>0</v>
      </c>
      <c r="U57" s="224">
        <f t="shared" si="32"/>
        <v>0</v>
      </c>
      <c r="V57" s="224">
        <f t="shared" si="32"/>
        <v>0</v>
      </c>
      <c r="W57" s="224">
        <f t="shared" si="32"/>
        <v>0</v>
      </c>
      <c r="X57" s="224">
        <f t="shared" si="32"/>
        <v>0</v>
      </c>
      <c r="Y57" s="224">
        <f t="shared" si="32"/>
        <v>0</v>
      </c>
      <c r="Z57" s="224">
        <f t="shared" si="32"/>
        <v>0</v>
      </c>
      <c r="AA57" s="224">
        <f t="shared" si="32"/>
        <v>0</v>
      </c>
      <c r="AB57" s="224">
        <f t="shared" si="32"/>
        <v>0</v>
      </c>
      <c r="AC57" s="224">
        <f t="shared" si="32"/>
        <v>0</v>
      </c>
      <c r="AD57" s="224">
        <f t="shared" si="32"/>
        <v>0</v>
      </c>
      <c r="AE57" s="224">
        <f t="shared" si="32"/>
        <v>0</v>
      </c>
      <c r="AF57" s="224">
        <f t="shared" si="32"/>
        <v>0</v>
      </c>
      <c r="AG57" s="224">
        <f t="shared" si="32"/>
        <v>0</v>
      </c>
      <c r="AH57" s="224">
        <f t="shared" si="32"/>
        <v>0</v>
      </c>
      <c r="AI57" s="224">
        <f t="shared" si="32"/>
        <v>0</v>
      </c>
      <c r="AJ57" s="224">
        <f t="shared" si="32"/>
        <v>0</v>
      </c>
      <c r="AK57" s="224">
        <f t="shared" si="32"/>
        <v>0</v>
      </c>
      <c r="AL57" s="224">
        <f t="shared" si="32"/>
        <v>0</v>
      </c>
      <c r="AM57" s="224">
        <f t="shared" si="32"/>
        <v>0</v>
      </c>
      <c r="AN57" s="224">
        <f t="shared" si="32"/>
        <v>0</v>
      </c>
      <c r="AO57" s="224">
        <f t="shared" si="32"/>
        <v>0</v>
      </c>
      <c r="AP57" s="224">
        <f t="shared" si="32"/>
        <v>0</v>
      </c>
      <c r="AQ57" s="224">
        <f t="shared" si="32"/>
        <v>0</v>
      </c>
      <c r="AR57" s="232"/>
    </row>
    <row r="58" spans="1:44" s="146" customFormat="1" outlineLevel="1">
      <c r="A58" s="219"/>
      <c r="B58" s="223" t="s">
        <v>109</v>
      </c>
      <c r="C58" s="225"/>
      <c r="D58" s="224">
        <f>IF(D57&gt;D59,(D61+'Eingabeblatt Modernisierung'!$E$55)*'Eingabeblatt Modernisierung'!$E$53,D60+D63)</f>
        <v>0</v>
      </c>
      <c r="E58" s="224">
        <f>IF(E57&gt;E59,(E61+'Eingabeblatt Modernisierung'!$E$55)*'Eingabeblatt Modernisierung'!$E$53,E60+E63)</f>
        <v>0</v>
      </c>
      <c r="F58" s="224">
        <f>IF(F57&gt;F59,(F61+'Eingabeblatt Modernisierung'!$E$55)*'Eingabeblatt Modernisierung'!$E$53,F60+F63)</f>
        <v>0</v>
      </c>
      <c r="G58" s="224">
        <f>IF(G57&gt;G59,(G61+'Eingabeblatt Modernisierung'!$E$55)*'Eingabeblatt Modernisierung'!$E$53,G60+G63)</f>
        <v>0</v>
      </c>
      <c r="H58" s="224">
        <f>IF(H57&gt;H59,(H61+'Eingabeblatt Modernisierung'!$E$55)*'Eingabeblatt Modernisierung'!$E$53,H60+H63)</f>
        <v>0</v>
      </c>
      <c r="I58" s="224">
        <f>IF(I57&gt;I59,(I61+'Eingabeblatt Modernisierung'!$E$55)*'Eingabeblatt Modernisierung'!$E$53,I60+I63)</f>
        <v>0</v>
      </c>
      <c r="J58" s="224">
        <f>IF(J57&gt;J59,(J61+'Eingabeblatt Modernisierung'!$E$55)*'Eingabeblatt Modernisierung'!$E$53,J60+J63)</f>
        <v>0</v>
      </c>
      <c r="K58" s="224">
        <f>IF(K57&gt;K59,(K61+'Eingabeblatt Modernisierung'!$E$55)*'Eingabeblatt Modernisierung'!$E$53,K60+K63)</f>
        <v>0</v>
      </c>
      <c r="L58" s="224">
        <f>IF(L57&gt;L59,(L61+'Eingabeblatt Modernisierung'!$E$55)*'Eingabeblatt Modernisierung'!$E$53,L60+L63)</f>
        <v>0</v>
      </c>
      <c r="M58" s="224">
        <f>IF(M57&gt;M59,(M61+'Eingabeblatt Modernisierung'!$E$55)*'Eingabeblatt Modernisierung'!$E$53,M60+M63)</f>
        <v>0</v>
      </c>
      <c r="N58" s="224">
        <f>IF(N57&gt;N59,(N61+'Eingabeblatt Modernisierung'!$E$55)*'Eingabeblatt Modernisierung'!$E$53,N60+N63)</f>
        <v>0</v>
      </c>
      <c r="O58" s="224">
        <f>IF(O57&gt;O59,(O61+'Eingabeblatt Modernisierung'!$E$55)*'Eingabeblatt Modernisierung'!$E$53,O60+O63)</f>
        <v>0</v>
      </c>
      <c r="P58" s="224">
        <f>IF(P57&gt;P59,(P61+'Eingabeblatt Modernisierung'!$E$55)*'Eingabeblatt Modernisierung'!$E$53,P60+P63)</f>
        <v>0</v>
      </c>
      <c r="Q58" s="224">
        <f>IF(Q57&gt;Q59,(Q61+'Eingabeblatt Modernisierung'!$E$55)*'Eingabeblatt Modernisierung'!$E$53,Q60+Q63)</f>
        <v>0</v>
      </c>
      <c r="R58" s="224">
        <f>IF(R57&gt;R59,(R61+'Eingabeblatt Modernisierung'!$E$55)*'Eingabeblatt Modernisierung'!$E$53,R60+R63)</f>
        <v>0</v>
      </c>
      <c r="S58" s="224">
        <f>IF(S57&gt;S59,(S61+'Eingabeblatt Modernisierung'!$E$55)*'Eingabeblatt Modernisierung'!$E$53,S60+S63)</f>
        <v>0</v>
      </c>
      <c r="T58" s="224">
        <f>IF(T57&gt;T59,(T61+'Eingabeblatt Modernisierung'!$E$55)*'Eingabeblatt Modernisierung'!$E$53,T60+T63)</f>
        <v>0</v>
      </c>
      <c r="U58" s="224">
        <f>IF(U57&gt;U59,(U61+'Eingabeblatt Modernisierung'!$E$55)*'Eingabeblatt Modernisierung'!$E$53,U60+U63)</f>
        <v>0</v>
      </c>
      <c r="V58" s="224">
        <f>IF(V57&gt;V59,(V61+'Eingabeblatt Modernisierung'!$E$55)*'Eingabeblatt Modernisierung'!$E$53,V60+V63)</f>
        <v>0</v>
      </c>
      <c r="W58" s="224">
        <f>IF(W57&gt;W59,(W61+'Eingabeblatt Modernisierung'!$E$55)*'Eingabeblatt Modernisierung'!$E$53,W60+W63)</f>
        <v>0</v>
      </c>
      <c r="X58" s="224">
        <f>IF(X57&gt;X59,(X61+'Eingabeblatt Modernisierung'!$E$55)*'Eingabeblatt Modernisierung'!$E$53,X60+X63)</f>
        <v>0</v>
      </c>
      <c r="Y58" s="224">
        <f>IF(Y57&gt;Y59,(Y61+'Eingabeblatt Modernisierung'!$E$55)*'Eingabeblatt Modernisierung'!$E$53,Y60+Y63)</f>
        <v>0</v>
      </c>
      <c r="Z58" s="224">
        <f>IF(Z57&gt;Z59,(Z61+'Eingabeblatt Modernisierung'!$E$55)*'Eingabeblatt Modernisierung'!$E$53,Z60+Z63)</f>
        <v>0</v>
      </c>
      <c r="AA58" s="224">
        <f>IF(AA57&gt;AA59,(AA61+'Eingabeblatt Modernisierung'!$E$55)*'Eingabeblatt Modernisierung'!$E$53,AA60+AA63)</f>
        <v>0</v>
      </c>
      <c r="AB58" s="224">
        <f>IF(AB57&gt;AB59,(AB61+'Eingabeblatt Modernisierung'!$E$55)*'Eingabeblatt Modernisierung'!$E$53,AB60+AB63)</f>
        <v>0</v>
      </c>
      <c r="AC58" s="224">
        <f>IF(AC57&gt;AC59,(AC61+'Eingabeblatt Modernisierung'!$E$55)*'Eingabeblatt Modernisierung'!$E$53,AC60+AC63)</f>
        <v>0</v>
      </c>
      <c r="AD58" s="224">
        <f>IF(AD57&gt;AD59,(AD61+'Eingabeblatt Modernisierung'!$E$55)*'Eingabeblatt Modernisierung'!$E$53,AD60+AD63)</f>
        <v>0</v>
      </c>
      <c r="AE58" s="224">
        <f>IF(AE57&gt;AE59,(AE61+'Eingabeblatt Modernisierung'!$E$55)*'Eingabeblatt Modernisierung'!$E$53,AE60+AE63)</f>
        <v>0</v>
      </c>
      <c r="AF58" s="224">
        <f>IF(AF57&gt;AF59,(AF61+'Eingabeblatt Modernisierung'!$E$55)*'Eingabeblatt Modernisierung'!$E$53,AF60+AF63)</f>
        <v>0</v>
      </c>
      <c r="AG58" s="224">
        <f>IF(AG57&gt;AG59,(AG61+'Eingabeblatt Modernisierung'!$E$55)*'Eingabeblatt Modernisierung'!$E$53,AG60+AG63)</f>
        <v>0</v>
      </c>
      <c r="AH58" s="224">
        <f>IF(AH57&gt;AH59,(AH61+'Eingabeblatt Modernisierung'!$E$55)*'Eingabeblatt Modernisierung'!$E$53,AH60+AH63)</f>
        <v>0</v>
      </c>
      <c r="AI58" s="224">
        <f>IF(AI57&gt;AI59,(AI61+'Eingabeblatt Modernisierung'!$E$55)*'Eingabeblatt Modernisierung'!$E$53,AI60+AI63)</f>
        <v>0</v>
      </c>
      <c r="AJ58" s="224">
        <f>IF(AJ57&gt;AJ59,(AJ61+'Eingabeblatt Modernisierung'!$E$55)*'Eingabeblatt Modernisierung'!$E$53,AJ60+AJ63)</f>
        <v>0</v>
      </c>
      <c r="AK58" s="224">
        <f>IF(AK57&gt;AK59,(AK61+'Eingabeblatt Modernisierung'!$E$55)*'Eingabeblatt Modernisierung'!$E$53,AK60+AK63)</f>
        <v>0</v>
      </c>
      <c r="AL58" s="224">
        <f>IF(AL57&gt;AL59,(AL61+'Eingabeblatt Modernisierung'!$E$55)*'Eingabeblatt Modernisierung'!$E$53,AL60+AL63)</f>
        <v>0</v>
      </c>
      <c r="AM58" s="224">
        <f>IF(AM57&gt;AM59,(AM61+'Eingabeblatt Modernisierung'!$E$55)*'Eingabeblatt Modernisierung'!$E$53,AM60+AM63)</f>
        <v>0</v>
      </c>
      <c r="AN58" s="224">
        <f>IF(AN57&gt;AN59,(AN61+'Eingabeblatt Modernisierung'!$E$55)*'Eingabeblatt Modernisierung'!$E$53,AN60+AN63)</f>
        <v>0</v>
      </c>
      <c r="AO58" s="224">
        <f>IF(AO57&gt;AO59,(AO61+'Eingabeblatt Modernisierung'!$E$55)*'Eingabeblatt Modernisierung'!$E$53,AO60+AO63)</f>
        <v>0</v>
      </c>
      <c r="AP58" s="224">
        <f>IF(AP57&gt;AP59,(AP61+'Eingabeblatt Modernisierung'!$E$55)*'Eingabeblatt Modernisierung'!$E$53,AP60+AP63)</f>
        <v>0</v>
      </c>
      <c r="AQ58" s="224">
        <f>IF(AQ57&gt;AQ59,(AQ61+'Eingabeblatt Modernisierung'!$E$55)*'Eingabeblatt Modernisierung'!$E$53,AQ60+AQ63)</f>
        <v>0</v>
      </c>
      <c r="AR58" s="232"/>
    </row>
    <row r="59" spans="1:44" s="146" customFormat="1" outlineLevel="1">
      <c r="A59" s="219"/>
      <c r="B59" s="223" t="s">
        <v>49</v>
      </c>
      <c r="C59" s="226"/>
      <c r="D59" s="227">
        <f>(D61+'Eingabeblatt Modernisierung'!$E$55)*'Eingabeblatt Modernisierung'!$E$53-D63</f>
        <v>0</v>
      </c>
      <c r="E59" s="227">
        <f>(E61+'Eingabeblatt Modernisierung'!$E$55)*'Eingabeblatt Modernisierung'!$E$53-E63</f>
        <v>0</v>
      </c>
      <c r="F59" s="227">
        <f>(F61+'Eingabeblatt Modernisierung'!$E$55)*'Eingabeblatt Modernisierung'!$E$53-F63</f>
        <v>0</v>
      </c>
      <c r="G59" s="227">
        <f>(G61+'Eingabeblatt Modernisierung'!$E$55)*'Eingabeblatt Modernisierung'!$E$53-G63</f>
        <v>0</v>
      </c>
      <c r="H59" s="227">
        <f>(H61+'Eingabeblatt Modernisierung'!$E$55)*'Eingabeblatt Modernisierung'!$E$53-H63</f>
        <v>0</v>
      </c>
      <c r="I59" s="227">
        <f>(I61+'Eingabeblatt Modernisierung'!$E$55)*'Eingabeblatt Modernisierung'!$E$53-I63</f>
        <v>0</v>
      </c>
      <c r="J59" s="227">
        <f>(J61+'Eingabeblatt Modernisierung'!$E$55)*'Eingabeblatt Modernisierung'!$E$53-J63</f>
        <v>0</v>
      </c>
      <c r="K59" s="227">
        <f>(K61+'Eingabeblatt Modernisierung'!$E$55)*'Eingabeblatt Modernisierung'!$E$53-K63</f>
        <v>0</v>
      </c>
      <c r="L59" s="227">
        <f>(L61+'Eingabeblatt Modernisierung'!$E$55)*'Eingabeblatt Modernisierung'!$E$53-L63</f>
        <v>0</v>
      </c>
      <c r="M59" s="227">
        <f>(M61+'Eingabeblatt Modernisierung'!$E$55)*'Eingabeblatt Modernisierung'!$E$53-M63</f>
        <v>0</v>
      </c>
      <c r="N59" s="227">
        <f>(N61+'Eingabeblatt Modernisierung'!$E$55)*'Eingabeblatt Modernisierung'!$E$53-N63</f>
        <v>0</v>
      </c>
      <c r="O59" s="227">
        <f>(O61+'Eingabeblatt Modernisierung'!$E$55)*'Eingabeblatt Modernisierung'!$E$53-O63</f>
        <v>0</v>
      </c>
      <c r="P59" s="227">
        <f>(P61+'Eingabeblatt Modernisierung'!$E$55)*'Eingabeblatt Modernisierung'!$E$53-P63</f>
        <v>0</v>
      </c>
      <c r="Q59" s="227">
        <f>(Q61+'Eingabeblatt Modernisierung'!$E$55)*'Eingabeblatt Modernisierung'!$E$53-Q63</f>
        <v>0</v>
      </c>
      <c r="R59" s="227">
        <f>(R61+'Eingabeblatt Modernisierung'!$E$55)*'Eingabeblatt Modernisierung'!$E$53-R63</f>
        <v>0</v>
      </c>
      <c r="S59" s="227">
        <f>(S61+'Eingabeblatt Modernisierung'!$E$55)*'Eingabeblatt Modernisierung'!$E$53-S63</f>
        <v>0</v>
      </c>
      <c r="T59" s="227">
        <f>(T61+'Eingabeblatt Modernisierung'!$E$55)*'Eingabeblatt Modernisierung'!$E$53-T63</f>
        <v>0</v>
      </c>
      <c r="U59" s="227">
        <f>(U61+'Eingabeblatt Modernisierung'!$E$55)*'Eingabeblatt Modernisierung'!$E$53-U63</f>
        <v>0</v>
      </c>
      <c r="V59" s="227">
        <f>(V61+'Eingabeblatt Modernisierung'!$E$55)*'Eingabeblatt Modernisierung'!$E$53-V63</f>
        <v>0</v>
      </c>
      <c r="W59" s="227">
        <f>(W61+'Eingabeblatt Modernisierung'!$E$55)*'Eingabeblatt Modernisierung'!$E$53-W63</f>
        <v>0</v>
      </c>
      <c r="X59" s="227">
        <f>(X61+'Eingabeblatt Modernisierung'!$E$55)*'Eingabeblatt Modernisierung'!$E$53-X63</f>
        <v>0</v>
      </c>
      <c r="Y59" s="227">
        <f>(Y61+'Eingabeblatt Modernisierung'!$E$55)*'Eingabeblatt Modernisierung'!$E$53-Y63</f>
        <v>0</v>
      </c>
      <c r="Z59" s="227">
        <f>(Z61+'Eingabeblatt Modernisierung'!$E$55)*'Eingabeblatt Modernisierung'!$E$53-Z63</f>
        <v>0</v>
      </c>
      <c r="AA59" s="227">
        <f>(AA61+'Eingabeblatt Modernisierung'!$E$55)*'Eingabeblatt Modernisierung'!$E$53-AA63</f>
        <v>0</v>
      </c>
      <c r="AB59" s="227">
        <f>(AB61+'Eingabeblatt Modernisierung'!$E$55)*'Eingabeblatt Modernisierung'!$E$53-AB63</f>
        <v>0</v>
      </c>
      <c r="AC59" s="227">
        <f>(AC61+'Eingabeblatt Modernisierung'!$E$55)*'Eingabeblatt Modernisierung'!$E$53-AC63</f>
        <v>0</v>
      </c>
      <c r="AD59" s="227">
        <f>(AD61+'Eingabeblatt Modernisierung'!$E$55)*'Eingabeblatt Modernisierung'!$E$53-AD63</f>
        <v>0</v>
      </c>
      <c r="AE59" s="227">
        <f>(AE61+'Eingabeblatt Modernisierung'!$E$55)*'Eingabeblatt Modernisierung'!$E$53-AE63</f>
        <v>0</v>
      </c>
      <c r="AF59" s="227">
        <f>(AF61+'Eingabeblatt Modernisierung'!$E$55)*'Eingabeblatt Modernisierung'!$E$53-AF63</f>
        <v>0</v>
      </c>
      <c r="AG59" s="227">
        <f>(AG61+'Eingabeblatt Modernisierung'!$E$55)*'Eingabeblatt Modernisierung'!$E$53-AG63</f>
        <v>0</v>
      </c>
      <c r="AH59" s="227">
        <f>(AH61+'Eingabeblatt Modernisierung'!$E$55)*'Eingabeblatt Modernisierung'!$E$53-AH63</f>
        <v>0</v>
      </c>
      <c r="AI59" s="227">
        <f>(AI61+'Eingabeblatt Modernisierung'!$E$55)*'Eingabeblatt Modernisierung'!$E$53-AI63</f>
        <v>0</v>
      </c>
      <c r="AJ59" s="227">
        <f>(AJ61+'Eingabeblatt Modernisierung'!$E$55)*'Eingabeblatt Modernisierung'!$E$53-AJ63</f>
        <v>0</v>
      </c>
      <c r="AK59" s="227">
        <f>(AK61+'Eingabeblatt Modernisierung'!$E$55)*'Eingabeblatt Modernisierung'!$E$53-AK63</f>
        <v>0</v>
      </c>
      <c r="AL59" s="227">
        <f>(AL61+'Eingabeblatt Modernisierung'!$E$55)*'Eingabeblatt Modernisierung'!$E$53-AL63</f>
        <v>0</v>
      </c>
      <c r="AM59" s="227">
        <f>(AM61+'Eingabeblatt Modernisierung'!$E$55)*'Eingabeblatt Modernisierung'!$E$53-AM63</f>
        <v>0</v>
      </c>
      <c r="AN59" s="227">
        <f>(AN61+'Eingabeblatt Modernisierung'!$E$55)*'Eingabeblatt Modernisierung'!$E$53-AN63</f>
        <v>0</v>
      </c>
      <c r="AO59" s="227">
        <f>(AO61+'Eingabeblatt Modernisierung'!$E$55)*'Eingabeblatt Modernisierung'!$E$53-AO63</f>
        <v>0</v>
      </c>
      <c r="AP59" s="227">
        <f>(AP61+'Eingabeblatt Modernisierung'!$E$55)*'Eingabeblatt Modernisierung'!$E$53-AP63</f>
        <v>0</v>
      </c>
      <c r="AQ59" s="227">
        <f>(AQ61+'Eingabeblatt Modernisierung'!$E$55)*'Eingabeblatt Modernisierung'!$E$53-AQ63</f>
        <v>0</v>
      </c>
      <c r="AR59" s="232"/>
    </row>
    <row r="60" spans="1:44" s="146" customFormat="1" outlineLevel="1">
      <c r="A60" s="219"/>
      <c r="B60" s="223" t="s">
        <v>50</v>
      </c>
      <c r="C60" s="226"/>
      <c r="D60" s="227">
        <f>IF(C57&lt;=0,D57,C57-D57)</f>
        <v>0</v>
      </c>
      <c r="E60" s="227">
        <f t="shared" ref="E60:AP60" si="33">IF(D57&lt;=0,E57,D57-E57)</f>
        <v>0</v>
      </c>
      <c r="F60" s="227">
        <f t="shared" si="33"/>
        <v>0</v>
      </c>
      <c r="G60" s="227">
        <f t="shared" si="33"/>
        <v>0</v>
      </c>
      <c r="H60" s="227">
        <f t="shared" si="33"/>
        <v>0</v>
      </c>
      <c r="I60" s="227">
        <f t="shared" si="33"/>
        <v>0</v>
      </c>
      <c r="J60" s="227">
        <f t="shared" si="33"/>
        <v>0</v>
      </c>
      <c r="K60" s="227">
        <f t="shared" si="33"/>
        <v>0</v>
      </c>
      <c r="L60" s="227">
        <f t="shared" si="33"/>
        <v>0</v>
      </c>
      <c r="M60" s="227">
        <f t="shared" si="33"/>
        <v>0</v>
      </c>
      <c r="N60" s="227">
        <f t="shared" si="33"/>
        <v>0</v>
      </c>
      <c r="O60" s="227">
        <f t="shared" si="33"/>
        <v>0</v>
      </c>
      <c r="P60" s="227">
        <f t="shared" si="33"/>
        <v>0</v>
      </c>
      <c r="Q60" s="227">
        <f t="shared" si="33"/>
        <v>0</v>
      </c>
      <c r="R60" s="227">
        <f t="shared" si="33"/>
        <v>0</v>
      </c>
      <c r="S60" s="227">
        <f t="shared" si="33"/>
        <v>0</v>
      </c>
      <c r="T60" s="227">
        <f t="shared" si="33"/>
        <v>0</v>
      </c>
      <c r="U60" s="227">
        <f t="shared" si="33"/>
        <v>0</v>
      </c>
      <c r="V60" s="227">
        <f t="shared" si="33"/>
        <v>0</v>
      </c>
      <c r="W60" s="227">
        <f t="shared" si="33"/>
        <v>0</v>
      </c>
      <c r="X60" s="227">
        <f t="shared" si="33"/>
        <v>0</v>
      </c>
      <c r="Y60" s="227">
        <f t="shared" si="33"/>
        <v>0</v>
      </c>
      <c r="Z60" s="227">
        <f t="shared" si="33"/>
        <v>0</v>
      </c>
      <c r="AA60" s="227">
        <f t="shared" si="33"/>
        <v>0</v>
      </c>
      <c r="AB60" s="227">
        <f t="shared" si="33"/>
        <v>0</v>
      </c>
      <c r="AC60" s="227">
        <f t="shared" si="33"/>
        <v>0</v>
      </c>
      <c r="AD60" s="227">
        <f t="shared" si="33"/>
        <v>0</v>
      </c>
      <c r="AE60" s="227">
        <f t="shared" si="33"/>
        <v>0</v>
      </c>
      <c r="AF60" s="227">
        <f t="shared" si="33"/>
        <v>0</v>
      </c>
      <c r="AG60" s="227">
        <f t="shared" si="33"/>
        <v>0</v>
      </c>
      <c r="AH60" s="227">
        <f t="shared" si="33"/>
        <v>0</v>
      </c>
      <c r="AI60" s="227">
        <f t="shared" si="33"/>
        <v>0</v>
      </c>
      <c r="AJ60" s="227">
        <f t="shared" si="33"/>
        <v>0</v>
      </c>
      <c r="AK60" s="227">
        <f t="shared" si="33"/>
        <v>0</v>
      </c>
      <c r="AL60" s="227">
        <f t="shared" si="33"/>
        <v>0</v>
      </c>
      <c r="AM60" s="227">
        <f t="shared" si="33"/>
        <v>0</v>
      </c>
      <c r="AN60" s="227">
        <f t="shared" si="33"/>
        <v>0</v>
      </c>
      <c r="AO60" s="227">
        <f t="shared" si="33"/>
        <v>0</v>
      </c>
      <c r="AP60" s="227">
        <f t="shared" si="33"/>
        <v>0</v>
      </c>
      <c r="AQ60" s="227">
        <f>IF(AP57&lt;=0,AQ57,AP57-AQ57)</f>
        <v>0</v>
      </c>
      <c r="AR60" s="232"/>
    </row>
    <row r="61" spans="1:44" s="146" customFormat="1" outlineLevel="1">
      <c r="A61" s="219"/>
      <c r="B61" s="223" t="s">
        <v>51</v>
      </c>
      <c r="C61" s="226"/>
      <c r="D61" s="228">
        <f>IF(D12&lt;='Eingabeblatt Modernisierung'!$E$57,'Eingabeblatt Modernisierung'!$E$56,'Eingabeblatt Modernisierung'!$E$58)</f>
        <v>4.6210000000000001E-2</v>
      </c>
      <c r="E61" s="228">
        <f>IF(E12&lt;='Eingabeblatt Modernisierung'!$E$57,'Eingabeblatt Modernisierung'!$E$56,'Eingabeblatt Modernisierung'!$E$58)</f>
        <v>4.6210000000000001E-2</v>
      </c>
      <c r="F61" s="228">
        <f>IF(F12&lt;='Eingabeblatt Modernisierung'!$E$57,'Eingabeblatt Modernisierung'!$E$56,'Eingabeblatt Modernisierung'!$E$58)</f>
        <v>4.6210000000000001E-2</v>
      </c>
      <c r="G61" s="228">
        <f>IF(G12&lt;='Eingabeblatt Modernisierung'!$E$57,'Eingabeblatt Modernisierung'!$E$56,'Eingabeblatt Modernisierung'!$E$58)</f>
        <v>4.6210000000000001E-2</v>
      </c>
      <c r="H61" s="228">
        <f>IF(H12&lt;='Eingabeblatt Modernisierung'!$E$57,'Eingabeblatt Modernisierung'!$E$56,'Eingabeblatt Modernisierung'!$E$58)</f>
        <v>4.6210000000000001E-2</v>
      </c>
      <c r="I61" s="228">
        <f>IF(I12&lt;='Eingabeblatt Modernisierung'!$E$57,'Eingabeblatt Modernisierung'!$E$56,'Eingabeblatt Modernisierung'!$E$58)</f>
        <v>4.6210000000000001E-2</v>
      </c>
      <c r="J61" s="228">
        <f>IF(J12&lt;='Eingabeblatt Modernisierung'!$E$57,'Eingabeblatt Modernisierung'!$E$56,'Eingabeblatt Modernisierung'!$E$58)</f>
        <v>4.6210000000000001E-2</v>
      </c>
      <c r="K61" s="228">
        <f>IF(K12&lt;='Eingabeblatt Modernisierung'!$E$57,'Eingabeblatt Modernisierung'!$E$56,'Eingabeblatt Modernisierung'!$E$58)</f>
        <v>4.6210000000000001E-2</v>
      </c>
      <c r="L61" s="228">
        <f>IF(L12&lt;='Eingabeblatt Modernisierung'!$E$57,'Eingabeblatt Modernisierung'!$E$56,'Eingabeblatt Modernisierung'!$E$58)</f>
        <v>4.6210000000000001E-2</v>
      </c>
      <c r="M61" s="228">
        <f>IF(M12&lt;='Eingabeblatt Modernisierung'!$E$57,'Eingabeblatt Modernisierung'!$E$56,'Eingabeblatt Modernisierung'!$E$58)</f>
        <v>4.6210000000000001E-2</v>
      </c>
      <c r="N61" s="228">
        <f>IF(N12&lt;='Eingabeblatt Modernisierung'!$E$57,'Eingabeblatt Modernisierung'!$E$56,'Eingabeblatt Modernisierung'!$E$58)</f>
        <v>4.6210000000000001E-2</v>
      </c>
      <c r="O61" s="228">
        <f>IF(O12&lt;='Eingabeblatt Modernisierung'!$E$57,'Eingabeblatt Modernisierung'!$E$56,'Eingabeblatt Modernisierung'!$E$58)</f>
        <v>4.6210000000000001E-2</v>
      </c>
      <c r="P61" s="228">
        <f>IF(P12&lt;='Eingabeblatt Modernisierung'!$E$57,'Eingabeblatt Modernisierung'!$E$56,'Eingabeblatt Modernisierung'!$E$58)</f>
        <v>4.6210000000000001E-2</v>
      </c>
      <c r="Q61" s="228">
        <f>IF(Q12&lt;='Eingabeblatt Modernisierung'!$E$57,'Eingabeblatt Modernisierung'!$E$56,'Eingabeblatt Modernisierung'!$E$58)</f>
        <v>4.6210000000000001E-2</v>
      </c>
      <c r="R61" s="228">
        <f>IF(R12&lt;='Eingabeblatt Modernisierung'!$E$57,'Eingabeblatt Modernisierung'!$E$56,'Eingabeblatt Modernisierung'!$E$58)</f>
        <v>4.6210000000000001E-2</v>
      </c>
      <c r="S61" s="228">
        <f>IF(S12&lt;='Eingabeblatt Modernisierung'!$E$57,'Eingabeblatt Modernisierung'!$E$56,'Eingabeblatt Modernisierung'!$E$58)</f>
        <v>4.6210000000000001E-2</v>
      </c>
      <c r="T61" s="228">
        <f>IF(T12&lt;='Eingabeblatt Modernisierung'!$E$57,'Eingabeblatt Modernisierung'!$E$56,'Eingabeblatt Modernisierung'!$E$58)</f>
        <v>4.6210000000000001E-2</v>
      </c>
      <c r="U61" s="228">
        <f>IF(U12&lt;='Eingabeblatt Modernisierung'!$E$57,'Eingabeblatt Modernisierung'!$E$56,'Eingabeblatt Modernisierung'!$E$58)</f>
        <v>4.6210000000000001E-2</v>
      </c>
      <c r="V61" s="228">
        <f>IF(V12&lt;='Eingabeblatt Modernisierung'!$E$57,'Eingabeblatt Modernisierung'!$E$56,'Eingabeblatt Modernisierung'!$E$58)</f>
        <v>4.6210000000000001E-2</v>
      </c>
      <c r="W61" s="228">
        <f>IF(W12&lt;='Eingabeblatt Modernisierung'!$E$57,'Eingabeblatt Modernisierung'!$E$56,'Eingabeblatt Modernisierung'!$E$58)</f>
        <v>4.6210000000000001E-2</v>
      </c>
      <c r="X61" s="228">
        <f>IF(X12&lt;='Eingabeblatt Modernisierung'!$E$57,'Eingabeblatt Modernisierung'!$E$56,'Eingabeblatt Modernisierung'!$E$58)</f>
        <v>4.6210000000000001E-2</v>
      </c>
      <c r="Y61" s="228">
        <f>IF(Y12&lt;='Eingabeblatt Modernisierung'!$E$57,'Eingabeblatt Modernisierung'!$E$56,'Eingabeblatt Modernisierung'!$E$58)</f>
        <v>4.6210000000000001E-2</v>
      </c>
      <c r="Z61" s="228">
        <f>IF(Z12&lt;='Eingabeblatt Modernisierung'!$E$57,'Eingabeblatt Modernisierung'!$E$56,'Eingabeblatt Modernisierung'!$E$58)</f>
        <v>4.6210000000000001E-2</v>
      </c>
      <c r="AA61" s="228">
        <f>IF(AA12&lt;='Eingabeblatt Modernisierung'!$E$57,'Eingabeblatt Modernisierung'!$E$56,'Eingabeblatt Modernisierung'!$E$58)</f>
        <v>4.6210000000000001E-2</v>
      </c>
      <c r="AB61" s="228">
        <f>IF(AB12&lt;='Eingabeblatt Modernisierung'!$E$57,'Eingabeblatt Modernisierung'!$E$56,'Eingabeblatt Modernisierung'!$E$58)</f>
        <v>4.6210000000000001E-2</v>
      </c>
      <c r="AC61" s="228">
        <f>IF(AC12&lt;='Eingabeblatt Modernisierung'!$E$57,'Eingabeblatt Modernisierung'!$E$56,'Eingabeblatt Modernisierung'!$E$58)</f>
        <v>4.6210000000000001E-2</v>
      </c>
      <c r="AD61" s="228">
        <f>IF(AD12&lt;='Eingabeblatt Modernisierung'!$E$57,'Eingabeblatt Modernisierung'!$E$56,'Eingabeblatt Modernisierung'!$E$58)</f>
        <v>4.6210000000000001E-2</v>
      </c>
      <c r="AE61" s="228">
        <f>IF(AE12&lt;='Eingabeblatt Modernisierung'!$E$57,'Eingabeblatt Modernisierung'!$E$56,'Eingabeblatt Modernisierung'!$E$58)</f>
        <v>4.6210000000000001E-2</v>
      </c>
      <c r="AF61" s="228">
        <f>IF(AF12&lt;='Eingabeblatt Modernisierung'!$E$57,'Eingabeblatt Modernisierung'!$E$56,'Eingabeblatt Modernisierung'!$E$58)</f>
        <v>4.6210000000000001E-2</v>
      </c>
      <c r="AG61" s="228">
        <f>IF(AG12&lt;='Eingabeblatt Modernisierung'!$E$57,'Eingabeblatt Modernisierung'!$E$56,'Eingabeblatt Modernisierung'!$E$58)</f>
        <v>4.6210000000000001E-2</v>
      </c>
      <c r="AH61" s="228">
        <f>IF(AH12&lt;='Eingabeblatt Modernisierung'!$E$57,'Eingabeblatt Modernisierung'!$E$56,'Eingabeblatt Modernisierung'!$E$58)</f>
        <v>4.6210000000000001E-2</v>
      </c>
      <c r="AI61" s="228">
        <f>IF(AI12&lt;='Eingabeblatt Modernisierung'!$E$57,'Eingabeblatt Modernisierung'!$E$56,'Eingabeblatt Modernisierung'!$E$58)</f>
        <v>4.6210000000000001E-2</v>
      </c>
      <c r="AJ61" s="228">
        <f>IF(AJ12&lt;='Eingabeblatt Modernisierung'!$E$57,'Eingabeblatt Modernisierung'!$E$56,'Eingabeblatt Modernisierung'!$E$58)</f>
        <v>4.6210000000000001E-2</v>
      </c>
      <c r="AK61" s="228">
        <f>IF(AK12&lt;='Eingabeblatt Modernisierung'!$E$57,'Eingabeblatt Modernisierung'!$E$56,'Eingabeblatt Modernisierung'!$E$58)</f>
        <v>4.6210000000000001E-2</v>
      </c>
      <c r="AL61" s="228">
        <f>IF(AL12&lt;='Eingabeblatt Modernisierung'!$E$57,'Eingabeblatt Modernisierung'!$E$56,'Eingabeblatt Modernisierung'!$E$58)</f>
        <v>4.6210000000000001E-2</v>
      </c>
      <c r="AM61" s="228">
        <f>IF(AM12&lt;='Eingabeblatt Modernisierung'!$E$57,'Eingabeblatt Modernisierung'!$E$56,'Eingabeblatt Modernisierung'!$E$58)</f>
        <v>4.6210000000000001E-2</v>
      </c>
      <c r="AN61" s="228">
        <f>IF(AN12&lt;='Eingabeblatt Modernisierung'!$E$57,'Eingabeblatt Modernisierung'!$E$56,'Eingabeblatt Modernisierung'!$E$58)</f>
        <v>4.6210000000000001E-2</v>
      </c>
      <c r="AO61" s="228">
        <f>IF(AO12&lt;='Eingabeblatt Modernisierung'!$E$57,'Eingabeblatt Modernisierung'!$E$56,'Eingabeblatt Modernisierung'!$E$58)</f>
        <v>4.6210000000000001E-2</v>
      </c>
      <c r="AP61" s="228">
        <f>IF(AP12&lt;='Eingabeblatt Modernisierung'!$E$57,'Eingabeblatt Modernisierung'!$E$56,'Eingabeblatt Modernisierung'!$E$58)</f>
        <v>4.6210000000000001E-2</v>
      </c>
      <c r="AQ61" s="228">
        <f>IF(AQ12&lt;='Eingabeblatt Modernisierung'!$E$57,'Eingabeblatt Modernisierung'!$E$56,'Eingabeblatt Modernisierung'!$E$58)</f>
        <v>4.6210000000000001E-2</v>
      </c>
      <c r="AR61" s="232"/>
    </row>
    <row r="62" spans="1:44" s="146" customFormat="1" outlineLevel="1">
      <c r="A62" s="219"/>
      <c r="B62" s="223" t="s">
        <v>52</v>
      </c>
      <c r="C62" s="226"/>
      <c r="D62" s="228" t="str">
        <f>IF(D63&gt;0,D61,"0")</f>
        <v>0</v>
      </c>
      <c r="E62" s="228" t="str">
        <f t="shared" ref="E62:AQ62" si="34">IF(E63&gt;0,E61,"0")</f>
        <v>0</v>
      </c>
      <c r="F62" s="228" t="str">
        <f t="shared" si="34"/>
        <v>0</v>
      </c>
      <c r="G62" s="228" t="str">
        <f t="shared" si="34"/>
        <v>0</v>
      </c>
      <c r="H62" s="228" t="str">
        <f t="shared" si="34"/>
        <v>0</v>
      </c>
      <c r="I62" s="228" t="str">
        <f t="shared" si="34"/>
        <v>0</v>
      </c>
      <c r="J62" s="228" t="str">
        <f t="shared" si="34"/>
        <v>0</v>
      </c>
      <c r="K62" s="228" t="str">
        <f t="shared" si="34"/>
        <v>0</v>
      </c>
      <c r="L62" s="228" t="str">
        <f t="shared" si="34"/>
        <v>0</v>
      </c>
      <c r="M62" s="228" t="str">
        <f t="shared" si="34"/>
        <v>0</v>
      </c>
      <c r="N62" s="228" t="str">
        <f t="shared" si="34"/>
        <v>0</v>
      </c>
      <c r="O62" s="228" t="str">
        <f t="shared" si="34"/>
        <v>0</v>
      </c>
      <c r="P62" s="228" t="str">
        <f t="shared" si="34"/>
        <v>0</v>
      </c>
      <c r="Q62" s="228" t="str">
        <f t="shared" si="34"/>
        <v>0</v>
      </c>
      <c r="R62" s="228" t="str">
        <f t="shared" si="34"/>
        <v>0</v>
      </c>
      <c r="S62" s="228" t="str">
        <f t="shared" si="34"/>
        <v>0</v>
      </c>
      <c r="T62" s="228" t="str">
        <f t="shared" si="34"/>
        <v>0</v>
      </c>
      <c r="U62" s="228" t="str">
        <f t="shared" si="34"/>
        <v>0</v>
      </c>
      <c r="V62" s="228" t="str">
        <f t="shared" si="34"/>
        <v>0</v>
      </c>
      <c r="W62" s="228" t="str">
        <f t="shared" si="34"/>
        <v>0</v>
      </c>
      <c r="X62" s="228" t="str">
        <f t="shared" si="34"/>
        <v>0</v>
      </c>
      <c r="Y62" s="228" t="str">
        <f t="shared" si="34"/>
        <v>0</v>
      </c>
      <c r="Z62" s="228" t="str">
        <f t="shared" si="34"/>
        <v>0</v>
      </c>
      <c r="AA62" s="228" t="str">
        <f t="shared" si="34"/>
        <v>0</v>
      </c>
      <c r="AB62" s="228" t="str">
        <f t="shared" si="34"/>
        <v>0</v>
      </c>
      <c r="AC62" s="228" t="str">
        <f t="shared" si="34"/>
        <v>0</v>
      </c>
      <c r="AD62" s="228" t="str">
        <f t="shared" si="34"/>
        <v>0</v>
      </c>
      <c r="AE62" s="228" t="str">
        <f t="shared" si="34"/>
        <v>0</v>
      </c>
      <c r="AF62" s="228" t="str">
        <f t="shared" si="34"/>
        <v>0</v>
      </c>
      <c r="AG62" s="228" t="str">
        <f t="shared" si="34"/>
        <v>0</v>
      </c>
      <c r="AH62" s="228" t="str">
        <f t="shared" si="34"/>
        <v>0</v>
      </c>
      <c r="AI62" s="228" t="str">
        <f t="shared" si="34"/>
        <v>0</v>
      </c>
      <c r="AJ62" s="228" t="str">
        <f t="shared" si="34"/>
        <v>0</v>
      </c>
      <c r="AK62" s="228" t="str">
        <f t="shared" si="34"/>
        <v>0</v>
      </c>
      <c r="AL62" s="228" t="str">
        <f t="shared" si="34"/>
        <v>0</v>
      </c>
      <c r="AM62" s="228" t="str">
        <f t="shared" si="34"/>
        <v>0</v>
      </c>
      <c r="AN62" s="228" t="str">
        <f t="shared" si="34"/>
        <v>0</v>
      </c>
      <c r="AO62" s="228" t="str">
        <f t="shared" si="34"/>
        <v>0</v>
      </c>
      <c r="AP62" s="228" t="str">
        <f t="shared" si="34"/>
        <v>0</v>
      </c>
      <c r="AQ62" s="228" t="str">
        <f t="shared" si="34"/>
        <v>0</v>
      </c>
      <c r="AR62" s="232"/>
    </row>
    <row r="63" spans="1:44" s="146" customFormat="1" ht="13.5" outlineLevel="1" thickBot="1">
      <c r="A63" s="219"/>
      <c r="B63" s="229" t="s">
        <v>53</v>
      </c>
      <c r="C63" s="230"/>
      <c r="D63" s="231">
        <f t="shared" ref="D63:AQ63" si="35">(D61*C57)</f>
        <v>0</v>
      </c>
      <c r="E63" s="231">
        <f t="shared" si="35"/>
        <v>0</v>
      </c>
      <c r="F63" s="231">
        <f t="shared" si="35"/>
        <v>0</v>
      </c>
      <c r="G63" s="231">
        <f t="shared" si="35"/>
        <v>0</v>
      </c>
      <c r="H63" s="231">
        <f t="shared" si="35"/>
        <v>0</v>
      </c>
      <c r="I63" s="231">
        <f t="shared" si="35"/>
        <v>0</v>
      </c>
      <c r="J63" s="231">
        <f t="shared" si="35"/>
        <v>0</v>
      </c>
      <c r="K63" s="231">
        <f t="shared" si="35"/>
        <v>0</v>
      </c>
      <c r="L63" s="231">
        <f t="shared" si="35"/>
        <v>0</v>
      </c>
      <c r="M63" s="231">
        <f t="shared" si="35"/>
        <v>0</v>
      </c>
      <c r="N63" s="231">
        <f t="shared" si="35"/>
        <v>0</v>
      </c>
      <c r="O63" s="231">
        <f t="shared" si="35"/>
        <v>0</v>
      </c>
      <c r="P63" s="231">
        <f t="shared" si="35"/>
        <v>0</v>
      </c>
      <c r="Q63" s="231">
        <f t="shared" si="35"/>
        <v>0</v>
      </c>
      <c r="R63" s="231">
        <f t="shared" si="35"/>
        <v>0</v>
      </c>
      <c r="S63" s="231">
        <f t="shared" si="35"/>
        <v>0</v>
      </c>
      <c r="T63" s="231">
        <f t="shared" si="35"/>
        <v>0</v>
      </c>
      <c r="U63" s="231">
        <f t="shared" si="35"/>
        <v>0</v>
      </c>
      <c r="V63" s="231">
        <f t="shared" si="35"/>
        <v>0</v>
      </c>
      <c r="W63" s="231">
        <f t="shared" si="35"/>
        <v>0</v>
      </c>
      <c r="X63" s="231">
        <f t="shared" si="35"/>
        <v>0</v>
      </c>
      <c r="Y63" s="231">
        <f t="shared" si="35"/>
        <v>0</v>
      </c>
      <c r="Z63" s="231">
        <f t="shared" si="35"/>
        <v>0</v>
      </c>
      <c r="AA63" s="231">
        <f t="shared" si="35"/>
        <v>0</v>
      </c>
      <c r="AB63" s="231">
        <f t="shared" si="35"/>
        <v>0</v>
      </c>
      <c r="AC63" s="231">
        <f t="shared" si="35"/>
        <v>0</v>
      </c>
      <c r="AD63" s="231">
        <f t="shared" si="35"/>
        <v>0</v>
      </c>
      <c r="AE63" s="231">
        <f t="shared" si="35"/>
        <v>0</v>
      </c>
      <c r="AF63" s="231">
        <f t="shared" si="35"/>
        <v>0</v>
      </c>
      <c r="AG63" s="231">
        <f t="shared" si="35"/>
        <v>0</v>
      </c>
      <c r="AH63" s="231">
        <f t="shared" si="35"/>
        <v>0</v>
      </c>
      <c r="AI63" s="231">
        <f t="shared" si="35"/>
        <v>0</v>
      </c>
      <c r="AJ63" s="231">
        <f t="shared" si="35"/>
        <v>0</v>
      </c>
      <c r="AK63" s="231">
        <f t="shared" si="35"/>
        <v>0</v>
      </c>
      <c r="AL63" s="231">
        <f t="shared" si="35"/>
        <v>0</v>
      </c>
      <c r="AM63" s="231">
        <f t="shared" si="35"/>
        <v>0</v>
      </c>
      <c r="AN63" s="231">
        <f t="shared" si="35"/>
        <v>0</v>
      </c>
      <c r="AO63" s="231">
        <f t="shared" si="35"/>
        <v>0</v>
      </c>
      <c r="AP63" s="231">
        <f t="shared" si="35"/>
        <v>0</v>
      </c>
      <c r="AQ63" s="231">
        <f t="shared" si="35"/>
        <v>0</v>
      </c>
      <c r="AR63" s="232"/>
    </row>
    <row r="64" spans="1:44" s="146" customFormat="1" outlineLevel="1">
      <c r="A64" s="219"/>
      <c r="B64" s="223" t="s">
        <v>112</v>
      </c>
      <c r="C64" s="224">
        <f>IF('Eingabeblatt Modernisierung'!$E$64&gt;0,'Eingabeblatt Modernisierung'!$E$64,0)</f>
        <v>0</v>
      </c>
      <c r="D64" s="224">
        <f>IF(C64-D66&gt;0,IF('Eingabeblatt Modernisierung'!$E$70='Berechnung (Mod)'!D12,C64-D66-'Eingabeblatt Modernisierung'!$E$69,C64-D66),0)</f>
        <v>0</v>
      </c>
      <c r="E64" s="224">
        <f>IF(D64-E66&gt;0,IF('Eingabeblatt Modernisierung'!$E$70='Berechnung (Mod)'!E12,D64-E66-'Eingabeblatt Modernisierung'!$E$69,D64-E66),0)</f>
        <v>0</v>
      </c>
      <c r="F64" s="224">
        <f>IF(E64-F66&gt;0,IF('Eingabeblatt Modernisierung'!$E$70='Berechnung (Mod)'!F12,E64-F66-'Eingabeblatt Modernisierung'!$E$69,E64-F66),0)</f>
        <v>0</v>
      </c>
      <c r="G64" s="224">
        <f>IF(F64-G66&gt;0,IF('Eingabeblatt Modernisierung'!$E$70='Berechnung (Mod)'!G12,F64-G66-'Eingabeblatt Modernisierung'!$E$69,F64-G66),0)</f>
        <v>0</v>
      </c>
      <c r="H64" s="224">
        <f>IF(G64-H66&gt;0,IF('Eingabeblatt Modernisierung'!$E$70='Berechnung (Mod)'!H12,G64-H66-'Eingabeblatt Modernisierung'!$E$69,G64-H66),0)</f>
        <v>0</v>
      </c>
      <c r="I64" s="224">
        <f>IF(H64-I66&gt;0,IF('Eingabeblatt Modernisierung'!$E$70='Berechnung (Mod)'!I12,H64-I66-'Eingabeblatt Modernisierung'!$E$69,H64-I66),0)</f>
        <v>0</v>
      </c>
      <c r="J64" s="224">
        <f>IF(I64-J66&gt;0,IF('Eingabeblatt Modernisierung'!$E$70='Berechnung (Mod)'!J12,I64-J66-'Eingabeblatt Modernisierung'!$E$69,I64-J66),0)</f>
        <v>0</v>
      </c>
      <c r="K64" s="224">
        <f>IF(J64-K66&gt;0,IF('Eingabeblatt Modernisierung'!$E$70='Berechnung (Mod)'!K12,J64-K66-'Eingabeblatt Modernisierung'!$E$69,J64-K66),0)</f>
        <v>0</v>
      </c>
      <c r="L64" s="224">
        <f>IF(K64-L66&gt;0,IF('Eingabeblatt Modernisierung'!$E$70='Berechnung (Mod)'!L12,K64-L66-'Eingabeblatt Modernisierung'!$E$69,K64-L66),0)</f>
        <v>0</v>
      </c>
      <c r="M64" s="224">
        <f>IF(L64-M66&gt;0,IF('Eingabeblatt Modernisierung'!$E$70='Berechnung (Mod)'!M12,L64-M66-'Eingabeblatt Modernisierung'!$E$69,L64-M66),0)</f>
        <v>0</v>
      </c>
      <c r="N64" s="224">
        <f>IF(M64-N66&gt;0,IF('Eingabeblatt Modernisierung'!$E$70='Berechnung (Mod)'!N12,M64-N66-'Eingabeblatt Modernisierung'!$E$69,M64-N66),0)</f>
        <v>0</v>
      </c>
      <c r="O64" s="224">
        <f>IF(N64-O66&gt;0,IF('Eingabeblatt Modernisierung'!$E$70='Berechnung (Mod)'!O12,N64-O66-'Eingabeblatt Modernisierung'!$E$69,N64-O66),0)</f>
        <v>0</v>
      </c>
      <c r="P64" s="224">
        <f>IF(O64-P66&gt;0,IF('Eingabeblatt Modernisierung'!$E$70='Berechnung (Mod)'!P12,O64-P66-'Eingabeblatt Modernisierung'!$E$69,O64-P66),0)</f>
        <v>0</v>
      </c>
      <c r="Q64" s="224">
        <f>IF(P64-Q66&gt;0,IF('Eingabeblatt Modernisierung'!$E$70='Berechnung (Mod)'!Q12,P64-Q66-'Eingabeblatt Modernisierung'!$E$69,P64-Q66),0)</f>
        <v>0</v>
      </c>
      <c r="R64" s="224">
        <f>IF(Q64-R66&gt;0,IF('Eingabeblatt Modernisierung'!$E$70='Berechnung (Mod)'!R12,Q64-R66-'Eingabeblatt Modernisierung'!$E$69,Q64-R66),0)</f>
        <v>0</v>
      </c>
      <c r="S64" s="224">
        <f>IF(R64-S66&gt;0,IF('Eingabeblatt Modernisierung'!$E$70='Berechnung (Mod)'!S12,R64-S66-'Eingabeblatt Modernisierung'!$E$69,R64-S66),0)</f>
        <v>0</v>
      </c>
      <c r="T64" s="224">
        <f>IF(S64-T66&gt;0,IF('Eingabeblatt Modernisierung'!$E$70='Berechnung (Mod)'!T12,S64-T66-'Eingabeblatt Modernisierung'!$E$69,S64-T66),0)</f>
        <v>0</v>
      </c>
      <c r="U64" s="224">
        <f>IF(T64-U66&gt;0,IF('Eingabeblatt Modernisierung'!$E$70='Berechnung (Mod)'!U12,T64-U66-'Eingabeblatt Modernisierung'!$E$69,T64-U66),0)</f>
        <v>0</v>
      </c>
      <c r="V64" s="224">
        <f>IF(U64-V66&gt;0,IF('Eingabeblatt Modernisierung'!$E$70='Berechnung (Mod)'!V12,U64-V66-'Eingabeblatt Modernisierung'!$E$69,U64-V66),0)</f>
        <v>0</v>
      </c>
      <c r="W64" s="224">
        <f>IF(V64-W66&gt;0,IF('Eingabeblatt Modernisierung'!$E$70='Berechnung (Mod)'!W12,V64-W66-'Eingabeblatt Modernisierung'!$E$69,V64-W66),0)</f>
        <v>0</v>
      </c>
      <c r="X64" s="224">
        <f>IF(W64-X66&gt;0,IF('Eingabeblatt Modernisierung'!$E$70='Berechnung (Mod)'!X12,W64-X66-'Eingabeblatt Modernisierung'!$E$69,W64-X66),0)</f>
        <v>0</v>
      </c>
      <c r="Y64" s="224">
        <f>IF(X64-Y66&gt;0,IF('Eingabeblatt Modernisierung'!$E$70='Berechnung (Mod)'!Y12,X64-Y66-'Eingabeblatt Modernisierung'!$E$69,X64-Y66),0)</f>
        <v>0</v>
      </c>
      <c r="Z64" s="224">
        <f>IF(Y64-Z66&gt;0,IF('Eingabeblatt Modernisierung'!$E$70='Berechnung (Mod)'!Z12,Y64-Z66-'Eingabeblatt Modernisierung'!$E$69,Y64-Z66),0)</f>
        <v>0</v>
      </c>
      <c r="AA64" s="224">
        <f>IF(Z64-AA66&gt;0,IF('Eingabeblatt Modernisierung'!$E$70='Berechnung (Mod)'!AA12,Z64-AA66-'Eingabeblatt Modernisierung'!$E$69,Z64-AA66),0)</f>
        <v>0</v>
      </c>
      <c r="AB64" s="224">
        <f>IF(AA64-AB66&gt;0,IF('Eingabeblatt Modernisierung'!$E$70='Berechnung (Mod)'!AB12,AA64-AB66-'Eingabeblatt Modernisierung'!$E$69,AA64-AB66),0)</f>
        <v>0</v>
      </c>
      <c r="AC64" s="224">
        <f>IF(AB64-AC66&gt;0,IF('Eingabeblatt Modernisierung'!$E$70='Berechnung (Mod)'!AC12,AB64-AC66-'Eingabeblatt Modernisierung'!$E$69,AB64-AC66),0)</f>
        <v>0</v>
      </c>
      <c r="AD64" s="224">
        <f>IF(AC64-AD66&gt;0,IF('Eingabeblatt Modernisierung'!$E$70='Berechnung (Mod)'!AD12,AC64-AD66-'Eingabeblatt Modernisierung'!$E$69,AC64-AD66),0)</f>
        <v>0</v>
      </c>
      <c r="AE64" s="224">
        <f>IF(AD64-AE66&gt;0,IF('Eingabeblatt Modernisierung'!$E$70='Berechnung (Mod)'!AE12,AD64-AE66-'Eingabeblatt Modernisierung'!$E$69,AD64-AE66),0)</f>
        <v>0</v>
      </c>
      <c r="AF64" s="224">
        <f>IF(AE64-AF66&gt;0,IF('Eingabeblatt Modernisierung'!$E$70='Berechnung (Mod)'!AF12,AE64-AF66-'Eingabeblatt Modernisierung'!$E$69,AE64-AF66),0)</f>
        <v>0</v>
      </c>
      <c r="AG64" s="224">
        <f>IF(AF64-AG66&gt;0,IF('Eingabeblatt Modernisierung'!$E$70='Berechnung (Mod)'!AG12,AF64-AG66-'Eingabeblatt Modernisierung'!$E$69,AF64-AG66),0)</f>
        <v>0</v>
      </c>
      <c r="AH64" s="224">
        <f>IF(AG64-AH66&gt;0,IF('Eingabeblatt Modernisierung'!$E$70='Berechnung (Mod)'!AH12,AG64-AH66-'Eingabeblatt Modernisierung'!$E$69,AG64-AH66),0)</f>
        <v>0</v>
      </c>
      <c r="AI64" s="224">
        <f>IF(AH64-AI66&gt;0,IF('Eingabeblatt Modernisierung'!$E$70='Berechnung (Mod)'!AI12,AH64-AI66-'Eingabeblatt Modernisierung'!$E$69,AH64-AI66),0)</f>
        <v>0</v>
      </c>
      <c r="AJ64" s="224">
        <f>IF(AI64-AJ66&gt;0,IF('Eingabeblatt Modernisierung'!$E$70='Berechnung (Mod)'!AJ12,AI64-AJ66-'Eingabeblatt Modernisierung'!$E$69,AI64-AJ66),0)</f>
        <v>0</v>
      </c>
      <c r="AK64" s="224">
        <f>IF(AJ64-AK66&gt;0,IF('Eingabeblatt Modernisierung'!$E$70='Berechnung (Mod)'!AK12,AJ64-AK66-'Eingabeblatt Modernisierung'!$E$69,AJ64-AK66),0)</f>
        <v>0</v>
      </c>
      <c r="AL64" s="224">
        <f>IF(AK64-AL66&gt;0,IF('Eingabeblatt Modernisierung'!$E$70='Berechnung (Mod)'!AL12,AK64-AL66-'Eingabeblatt Modernisierung'!$E$69,AK64-AL66),0)</f>
        <v>0</v>
      </c>
      <c r="AM64" s="224">
        <f>IF(AL64-AM66&gt;0,IF('Eingabeblatt Modernisierung'!$E$70='Berechnung (Mod)'!AM12,AL64-AM66-'Eingabeblatt Modernisierung'!$E$69,AL64-AM66),0)</f>
        <v>0</v>
      </c>
      <c r="AN64" s="224">
        <f>IF(AM64-AN66&gt;0,IF('Eingabeblatt Modernisierung'!$E$70='Berechnung (Mod)'!AN12,AM64-AN66-'Eingabeblatt Modernisierung'!$E$69,AM64-AN66),0)</f>
        <v>0</v>
      </c>
      <c r="AO64" s="224">
        <f>IF(AN64-AO66&gt;0,IF('Eingabeblatt Modernisierung'!$E$70='Berechnung (Mod)'!AO12,AN64-AO66-'Eingabeblatt Modernisierung'!$E$69,AN64-AO66),0)</f>
        <v>0</v>
      </c>
      <c r="AP64" s="224">
        <f>IF(AO64-AP66&gt;0,IF('Eingabeblatt Modernisierung'!$E$70='Berechnung (Mod)'!AP12,AO64-AP66-'Eingabeblatt Modernisierung'!$E$69,AO64-AP66),0)</f>
        <v>0</v>
      </c>
      <c r="AQ64" s="224">
        <f>IF(AP64-AQ66&gt;0,IF('Eingabeblatt Modernisierung'!$E$70='Berechnung (Mod)'!AQ12,AP64-AQ66-'Eingabeblatt Modernisierung'!$E$69,AP64-AQ66),0)</f>
        <v>0</v>
      </c>
    </row>
    <row r="65" spans="1:44" s="146" customFormat="1" outlineLevel="1">
      <c r="A65" s="219"/>
      <c r="B65" s="223" t="s">
        <v>103</v>
      </c>
      <c r="C65" s="225"/>
      <c r="D65" s="224">
        <f>IF(D64&gt;D66,IF(D12&lt;='Eingabeblatt Modernisierung'!$E$68,'Berechnung (Mod)'!D68*'Berechnung (Mod)'!C64,(D68+'Eingabeblatt Modernisierung'!$E$65)*'Eingabeblatt Modernisierung'!$E$64),D67+D70)</f>
        <v>0</v>
      </c>
      <c r="E65" s="224">
        <f>IF(E64&gt;E66,IF(E12&lt;='Eingabeblatt Modernisierung'!$E$68,'Berechnung (Mod)'!E68*'Berechnung (Mod)'!D64,(E68+'Eingabeblatt Modernisierung'!$E$65)*'Eingabeblatt Modernisierung'!$E$64),E67+E70)</f>
        <v>0</v>
      </c>
      <c r="F65" s="224">
        <f>IF(F64&gt;F66,IF(F12&lt;='Eingabeblatt Modernisierung'!$E$68,'Berechnung (Mod)'!F68*'Berechnung (Mod)'!E64,(F68+'Eingabeblatt Modernisierung'!$E$65)*'Eingabeblatt Modernisierung'!$E$64),F67+F70)</f>
        <v>0</v>
      </c>
      <c r="G65" s="224">
        <f>IF(G64&gt;G66,IF(G12&lt;='Eingabeblatt Modernisierung'!$E$68,'Berechnung (Mod)'!G68*'Berechnung (Mod)'!F64,(G68+'Eingabeblatt Modernisierung'!$E$65)*'Eingabeblatt Modernisierung'!$E$64),G67+G70)</f>
        <v>0</v>
      </c>
      <c r="H65" s="224">
        <f>IF(H64&gt;H66,IF(H12&lt;='Eingabeblatt Modernisierung'!$E$68,'Berechnung (Mod)'!H68*'Berechnung (Mod)'!G64,(H68+'Eingabeblatt Modernisierung'!$E$65)*'Eingabeblatt Modernisierung'!$E$64),H67+H70)</f>
        <v>0</v>
      </c>
      <c r="I65" s="224">
        <f>IF(I64&gt;I66,IF(I12&lt;='Eingabeblatt Modernisierung'!$E$68,'Berechnung (Mod)'!I68*'Berechnung (Mod)'!H64,(I68+'Eingabeblatt Modernisierung'!$E$65)*'Eingabeblatt Modernisierung'!$E$64),I67+I70)</f>
        <v>0</v>
      </c>
      <c r="J65" s="224">
        <f>IF(J64&gt;J66,IF(J12&lt;='Eingabeblatt Modernisierung'!$E$68,'Berechnung (Mod)'!J68*'Berechnung (Mod)'!I64,(J68+'Eingabeblatt Modernisierung'!$E$65)*'Eingabeblatt Modernisierung'!$E$64),J67+J70)</f>
        <v>0</v>
      </c>
      <c r="K65" s="224">
        <f>IF(K64&gt;K66,IF(K12&lt;='Eingabeblatt Modernisierung'!$E$68,'Berechnung (Mod)'!K68*'Berechnung (Mod)'!J64,(K68+'Eingabeblatt Modernisierung'!$E$65)*'Eingabeblatt Modernisierung'!$E$64),K67+K70)</f>
        <v>0</v>
      </c>
      <c r="L65" s="224">
        <f>IF(L64&gt;L66,IF(L12&lt;='Eingabeblatt Modernisierung'!$E$68,'Berechnung (Mod)'!L68*'Berechnung (Mod)'!K64,(L68+'Eingabeblatt Modernisierung'!$E$65)*'Eingabeblatt Modernisierung'!$E$64),L67+L70)</f>
        <v>0</v>
      </c>
      <c r="M65" s="224">
        <f>IF(M64&gt;M66,IF(M12&lt;='Eingabeblatt Modernisierung'!$E$68,'Berechnung (Mod)'!M68*'Berechnung (Mod)'!L64,(M68+'Eingabeblatt Modernisierung'!$E$65)*'Eingabeblatt Modernisierung'!$E$64),M67+M70)</f>
        <v>0</v>
      </c>
      <c r="N65" s="224">
        <f>IF(N64&gt;N66,IF(N12&lt;='Eingabeblatt Modernisierung'!$E$68,'Berechnung (Mod)'!N68*'Berechnung (Mod)'!M64,(N68+'Eingabeblatt Modernisierung'!$E$65)*'Eingabeblatt Modernisierung'!$E$64),N67+N70)</f>
        <v>0</v>
      </c>
      <c r="O65" s="224">
        <f>IF(O64&gt;O66,IF(O12&lt;='Eingabeblatt Modernisierung'!$E$68,'Berechnung (Mod)'!O68*'Berechnung (Mod)'!N64,(O68+'Eingabeblatt Modernisierung'!$E$65)*'Eingabeblatt Modernisierung'!$E$64),O67+O70)</f>
        <v>0</v>
      </c>
      <c r="P65" s="224">
        <f>IF(P64&gt;P66,IF(P12&lt;='Eingabeblatt Modernisierung'!$E$68,'Berechnung (Mod)'!P68*'Berechnung (Mod)'!O64,(P68+'Eingabeblatt Modernisierung'!$E$65)*'Eingabeblatt Modernisierung'!$E$64),P67+P70)</f>
        <v>0</v>
      </c>
      <c r="Q65" s="224">
        <f>IF(Q64&gt;Q66,IF(Q12&lt;='Eingabeblatt Modernisierung'!$E$68,'Berechnung (Mod)'!Q68*'Berechnung (Mod)'!P64,(Q68+'Eingabeblatt Modernisierung'!$E$65)*'Eingabeblatt Modernisierung'!$E$64),Q67+Q70)</f>
        <v>0</v>
      </c>
      <c r="R65" s="224">
        <f>IF(R64&gt;R66,IF(R12&lt;='Eingabeblatt Modernisierung'!$E$68,'Berechnung (Mod)'!R68*'Berechnung (Mod)'!Q64,(R68+'Eingabeblatt Modernisierung'!$E$65)*'Eingabeblatt Modernisierung'!$E$64),R67+R70)</f>
        <v>0</v>
      </c>
      <c r="S65" s="224">
        <f>IF(S64&gt;S66,IF(S12&lt;='Eingabeblatt Modernisierung'!$E$68,'Berechnung (Mod)'!S68*'Berechnung (Mod)'!R64,(S68+'Eingabeblatt Modernisierung'!$E$65)*'Eingabeblatt Modernisierung'!$E$64),S67+S70)</f>
        <v>0</v>
      </c>
      <c r="T65" s="224">
        <f>IF(T64&gt;T66,IF(T12&lt;='Eingabeblatt Modernisierung'!$E$68,'Berechnung (Mod)'!T68*'Berechnung (Mod)'!S64,(T68+'Eingabeblatt Modernisierung'!$E$65)*'Eingabeblatt Modernisierung'!$E$64),T67+T70)</f>
        <v>0</v>
      </c>
      <c r="U65" s="224">
        <f>IF(U64&gt;U66,IF(U12&lt;='Eingabeblatt Modernisierung'!$E$68,'Berechnung (Mod)'!U68*'Berechnung (Mod)'!T64,(U68+'Eingabeblatt Modernisierung'!$E$65)*'Eingabeblatt Modernisierung'!$E$64),U67+U70)</f>
        <v>0</v>
      </c>
      <c r="V65" s="224">
        <f>IF(V64&gt;V66,IF(V12&lt;='Eingabeblatt Modernisierung'!$E$68,'Berechnung (Mod)'!V68*'Berechnung (Mod)'!U64,(V68+'Eingabeblatt Modernisierung'!$E$65)*'Eingabeblatt Modernisierung'!$E$64),V67+V70)</f>
        <v>0</v>
      </c>
      <c r="W65" s="224">
        <f>IF(W64&gt;W66,IF(W12&lt;='Eingabeblatt Modernisierung'!$E$68,'Berechnung (Mod)'!W68*'Berechnung (Mod)'!V64,(W68+'Eingabeblatt Modernisierung'!$E$65)*'Eingabeblatt Modernisierung'!$E$64),W67+W70)</f>
        <v>0</v>
      </c>
      <c r="X65" s="224">
        <f>IF(X64&gt;X66,IF(X12&lt;='Eingabeblatt Modernisierung'!$E$68,'Berechnung (Mod)'!X68*'Berechnung (Mod)'!W64,(X68+'Eingabeblatt Modernisierung'!$E$65)*'Eingabeblatt Modernisierung'!$E$64),X67+X70)</f>
        <v>0</v>
      </c>
      <c r="Y65" s="224">
        <f>IF(Y64&gt;Y66,IF(Y12&lt;='Eingabeblatt Modernisierung'!$E$68,'Berechnung (Mod)'!Y68*'Berechnung (Mod)'!X64,(Y68+'Eingabeblatt Modernisierung'!$E$65)*'Eingabeblatt Modernisierung'!$E$64),Y67+Y70)</f>
        <v>0</v>
      </c>
      <c r="Z65" s="224">
        <f>IF(Z64&gt;Z66,IF(Z12&lt;='Eingabeblatt Modernisierung'!$E$68,'Berechnung (Mod)'!Z68*'Berechnung (Mod)'!Y64,(Z68+'Eingabeblatt Modernisierung'!$E$65)*'Eingabeblatt Modernisierung'!$E$64),Z67+Z70)</f>
        <v>0</v>
      </c>
      <c r="AA65" s="224">
        <f>IF(AA64&gt;AA66,IF(AA12&lt;='Eingabeblatt Modernisierung'!$E$68,'Berechnung (Mod)'!AA68*'Berechnung (Mod)'!Z64,(AA68+'Eingabeblatt Modernisierung'!$E$65)*'Eingabeblatt Modernisierung'!$E$64),AA67+AA70)</f>
        <v>0</v>
      </c>
      <c r="AB65" s="224">
        <f>IF(AB64&gt;AB66,IF(AB12&lt;='Eingabeblatt Modernisierung'!$E$68,'Berechnung (Mod)'!AB68*'Berechnung (Mod)'!AA64,(AB68+'Eingabeblatt Modernisierung'!$E$65)*'Eingabeblatt Modernisierung'!$E$64),AB67+AB70)</f>
        <v>0</v>
      </c>
      <c r="AC65" s="224">
        <f>IF(AC64&gt;AC66,IF(AC12&lt;='Eingabeblatt Modernisierung'!$E$68,'Berechnung (Mod)'!AC68*'Berechnung (Mod)'!AB64,(AC68+'Eingabeblatt Modernisierung'!$E$65)*'Eingabeblatt Modernisierung'!$E$64),AC67+AC70)</f>
        <v>0</v>
      </c>
      <c r="AD65" s="224">
        <f>IF(AD64&gt;AD66,IF(AD12&lt;='Eingabeblatt Modernisierung'!$E$68,'Berechnung (Mod)'!AD68*'Berechnung (Mod)'!AC64,(AD68+'Eingabeblatt Modernisierung'!$E$65)*'Eingabeblatt Modernisierung'!$E$64),AD67+AD70)</f>
        <v>0</v>
      </c>
      <c r="AE65" s="224">
        <f>IF(AE64&gt;AE66,IF(AE12&lt;='Eingabeblatt Modernisierung'!$E$68,'Berechnung (Mod)'!AE68*'Berechnung (Mod)'!AD64,(AE68+'Eingabeblatt Modernisierung'!$E$65)*'Eingabeblatt Modernisierung'!$E$64),AE67+AE70)</f>
        <v>0</v>
      </c>
      <c r="AF65" s="224">
        <f>IF(AF64&gt;AF66,IF(AF12&lt;='Eingabeblatt Modernisierung'!$E$68,'Berechnung (Mod)'!AF68*'Berechnung (Mod)'!AE64,(AF68+'Eingabeblatt Modernisierung'!$E$65)*'Eingabeblatt Modernisierung'!$E$64),AF67+AF70)</f>
        <v>0</v>
      </c>
      <c r="AG65" s="224">
        <f>IF(AG64&gt;AG66,IF(AG12&lt;='Eingabeblatt Modernisierung'!$E$68,'Berechnung (Mod)'!AG68*'Berechnung (Mod)'!AF64,(AG68+'Eingabeblatt Modernisierung'!$E$65)*'Eingabeblatt Modernisierung'!$E$64),AG67+AG70)</f>
        <v>0</v>
      </c>
      <c r="AH65" s="224">
        <f>IF(AH64&gt;AH66,IF(AH12&lt;='Eingabeblatt Modernisierung'!$E$68,'Berechnung (Mod)'!AH68*'Berechnung (Mod)'!AG64,(AH68+'Eingabeblatt Modernisierung'!$E$65)*'Eingabeblatt Modernisierung'!$E$64),AH67+AH70)</f>
        <v>0</v>
      </c>
      <c r="AI65" s="224">
        <f>IF(AI64&gt;AI66,IF(AI12&lt;='Eingabeblatt Modernisierung'!$E$68,'Berechnung (Mod)'!AI68*'Berechnung (Mod)'!AH64,(AI68+'Eingabeblatt Modernisierung'!$E$65)*'Eingabeblatt Modernisierung'!$E$64),AI67+AI70)</f>
        <v>0</v>
      </c>
      <c r="AJ65" s="224">
        <f>IF(AJ64&gt;AJ66,IF(AJ12&lt;='Eingabeblatt Modernisierung'!$E$68,'Berechnung (Mod)'!AJ68*'Berechnung (Mod)'!AI64,(AJ68+'Eingabeblatt Modernisierung'!$E$65)*'Eingabeblatt Modernisierung'!$E$64),AJ67+AJ70)</f>
        <v>0</v>
      </c>
      <c r="AK65" s="224">
        <f>IF(AK64&gt;AK66,IF(AK12&lt;='Eingabeblatt Modernisierung'!$E$68,'Berechnung (Mod)'!AK68*'Berechnung (Mod)'!AJ64,(AK68+'Eingabeblatt Modernisierung'!$E$65)*'Eingabeblatt Modernisierung'!$E$64),AK67+AK70)</f>
        <v>0</v>
      </c>
      <c r="AL65" s="224">
        <f>IF(AL64&gt;AL66,IF(AL12&lt;='Eingabeblatt Modernisierung'!$E$68,'Berechnung (Mod)'!AL68*'Berechnung (Mod)'!AK64,(AL68+'Eingabeblatt Modernisierung'!$E$65)*'Eingabeblatt Modernisierung'!$E$64),AL67+AL70)</f>
        <v>0</v>
      </c>
      <c r="AM65" s="224">
        <f>IF(AM64&gt;AM66,IF(AM12&lt;='Eingabeblatt Modernisierung'!$E$68,'Berechnung (Mod)'!AM68*'Berechnung (Mod)'!AL64,(AM68+'Eingabeblatt Modernisierung'!$E$65)*'Eingabeblatt Modernisierung'!$E$64),AM67+AM70)</f>
        <v>0</v>
      </c>
      <c r="AN65" s="224">
        <f>IF(AN64&gt;AN66,IF(AN12&lt;='Eingabeblatt Modernisierung'!$E$68,'Berechnung (Mod)'!AN68*'Berechnung (Mod)'!AM64,(AN68+'Eingabeblatt Modernisierung'!$E$65)*'Eingabeblatt Modernisierung'!$E$64),AN67+AN70)</f>
        <v>0</v>
      </c>
      <c r="AO65" s="224">
        <f>IF(AO64&gt;AO66,IF(AO12&lt;='Eingabeblatt Modernisierung'!$E$68,'Berechnung (Mod)'!AO68*'Berechnung (Mod)'!AN64,(AO68+'Eingabeblatt Modernisierung'!$E$65)*'Eingabeblatt Modernisierung'!$E$64),AO67+AO70)</f>
        <v>0</v>
      </c>
      <c r="AP65" s="224">
        <f>IF(AP64&gt;AP66,IF(AP12&lt;='Eingabeblatt Modernisierung'!$E$68,'Berechnung (Mod)'!AP68*'Berechnung (Mod)'!AO64,(AP68+'Eingabeblatt Modernisierung'!$E$65)*'Eingabeblatt Modernisierung'!$E$64),AP67+AP70)</f>
        <v>0</v>
      </c>
      <c r="AQ65" s="224">
        <f>IF(AQ64&gt;AQ66,IF(AQ12&lt;='Eingabeblatt Modernisierung'!$E$68,'Berechnung (Mod)'!AQ68*'Berechnung (Mod)'!AP64,(AQ68+'Eingabeblatt Modernisierung'!$E$65)*'Eingabeblatt Modernisierung'!$E$64),AQ67+AQ70)</f>
        <v>0</v>
      </c>
    </row>
    <row r="66" spans="1:44" s="146" customFormat="1" outlineLevel="1">
      <c r="A66" s="219"/>
      <c r="B66" s="223" t="s">
        <v>49</v>
      </c>
      <c r="C66" s="226"/>
      <c r="D66" s="227">
        <f>(IF(D12&lt;='Eingabeblatt Modernisierung'!$E$68,'Berechnung (Mod)'!D68*'Berechnung (Mod)'!C64,(D68+'Eingabeblatt Modernisierung'!$E$65)*'Eingabeblatt Modernisierung'!$E$64))-D70</f>
        <v>0</v>
      </c>
      <c r="E66" s="227">
        <f>(IF(E12&lt;='Eingabeblatt Modernisierung'!$E$68,'Berechnung (Mod)'!E68*'Berechnung (Mod)'!D64,(E68+'Eingabeblatt Modernisierung'!$E$65)*'Eingabeblatt Modernisierung'!$E$64))-E70</f>
        <v>0</v>
      </c>
      <c r="F66" s="227">
        <f>(IF(F12&lt;='Eingabeblatt Modernisierung'!$E$68,'Berechnung (Mod)'!F68*'Berechnung (Mod)'!E64,(F68+'Eingabeblatt Modernisierung'!$E$65)*'Eingabeblatt Modernisierung'!$E$64))-F70</f>
        <v>0</v>
      </c>
      <c r="G66" s="227">
        <f>(IF(G12&lt;='Eingabeblatt Modernisierung'!$E$68,'Berechnung (Mod)'!G68*'Berechnung (Mod)'!F64,(G68+'Eingabeblatt Modernisierung'!$E$65)*'Eingabeblatt Modernisierung'!$E$64))-G70</f>
        <v>0</v>
      </c>
      <c r="H66" s="227">
        <f>(IF(H12&lt;='Eingabeblatt Modernisierung'!$E$68,'Berechnung (Mod)'!H68*'Berechnung (Mod)'!G64,(H68+'Eingabeblatt Modernisierung'!$E$65)*'Eingabeblatt Modernisierung'!$E$64))-H70</f>
        <v>0</v>
      </c>
      <c r="I66" s="227">
        <f>(IF(I12&lt;='Eingabeblatt Modernisierung'!$E$68,'Berechnung (Mod)'!I68*'Berechnung (Mod)'!H64,(I68+'Eingabeblatt Modernisierung'!$E$65)*'Eingabeblatt Modernisierung'!$E$64))-I70</f>
        <v>0</v>
      </c>
      <c r="J66" s="227">
        <f>(IF(J12&lt;='Eingabeblatt Modernisierung'!$E$68,'Berechnung (Mod)'!J68*'Berechnung (Mod)'!I64,(J68+'Eingabeblatt Modernisierung'!$E$65)*'Eingabeblatt Modernisierung'!$E$64))-J70</f>
        <v>0</v>
      </c>
      <c r="K66" s="227">
        <f>(IF(K12&lt;='Eingabeblatt Modernisierung'!$E$68,'Berechnung (Mod)'!K68*'Berechnung (Mod)'!J64,(K68+'Eingabeblatt Modernisierung'!$E$65)*'Eingabeblatt Modernisierung'!$E$64))-K70</f>
        <v>0</v>
      </c>
      <c r="L66" s="227">
        <f>(IF(L12&lt;='Eingabeblatt Modernisierung'!$E$68,'Berechnung (Mod)'!L68*'Berechnung (Mod)'!K64,(L68+'Eingabeblatt Modernisierung'!$E$65)*'Eingabeblatt Modernisierung'!$E$64))-L70</f>
        <v>0</v>
      </c>
      <c r="M66" s="227">
        <f>(IF(M12&lt;='Eingabeblatt Modernisierung'!$E$68,'Berechnung (Mod)'!M68*'Berechnung (Mod)'!L64,(M68+'Eingabeblatt Modernisierung'!$E$65)*'Eingabeblatt Modernisierung'!$E$64))-M70</f>
        <v>0</v>
      </c>
      <c r="N66" s="227">
        <f>(IF(N12&lt;='Eingabeblatt Modernisierung'!$E$68,'Berechnung (Mod)'!N68*'Berechnung (Mod)'!M64,(N68+'Eingabeblatt Modernisierung'!$E$65)*'Eingabeblatt Modernisierung'!$E$64))-N70</f>
        <v>0</v>
      </c>
      <c r="O66" s="227">
        <f>(IF(O12&lt;='Eingabeblatt Modernisierung'!$E$68,'Berechnung (Mod)'!O68*'Berechnung (Mod)'!N64,(O68+'Eingabeblatt Modernisierung'!$E$65)*'Eingabeblatt Modernisierung'!$E$64))-O70</f>
        <v>0</v>
      </c>
      <c r="P66" s="227">
        <f>(IF(P12&lt;='Eingabeblatt Modernisierung'!$E$68,'Berechnung (Mod)'!P68*'Berechnung (Mod)'!O64,(P68+'Eingabeblatt Modernisierung'!$E$65)*'Eingabeblatt Modernisierung'!$E$64))-P70</f>
        <v>0</v>
      </c>
      <c r="Q66" s="227">
        <f>(IF(Q12&lt;='Eingabeblatt Modernisierung'!$E$68,'Berechnung (Mod)'!Q68*'Berechnung (Mod)'!P64,(Q68+'Eingabeblatt Modernisierung'!$E$65)*'Eingabeblatt Modernisierung'!$E$64))-Q70</f>
        <v>0</v>
      </c>
      <c r="R66" s="227">
        <f>(IF(R12&lt;='Eingabeblatt Modernisierung'!$E$68,'Berechnung (Mod)'!R68*'Berechnung (Mod)'!Q64,(R68+'Eingabeblatt Modernisierung'!$E$65)*'Eingabeblatt Modernisierung'!$E$64))-R70</f>
        <v>0</v>
      </c>
      <c r="S66" s="227">
        <f>(IF(S12&lt;='Eingabeblatt Modernisierung'!$E$68,'Berechnung (Mod)'!S68*'Berechnung (Mod)'!R64,(S68+'Eingabeblatt Modernisierung'!$E$65)*'Eingabeblatt Modernisierung'!$E$64))-S70</f>
        <v>0</v>
      </c>
      <c r="T66" s="227">
        <f>(IF(T12&lt;='Eingabeblatt Modernisierung'!$E$68,'Berechnung (Mod)'!T68*'Berechnung (Mod)'!S64,(T68+'Eingabeblatt Modernisierung'!$E$65)*'Eingabeblatt Modernisierung'!$E$64))-T70</f>
        <v>0</v>
      </c>
      <c r="U66" s="227">
        <f>(IF(U12&lt;='Eingabeblatt Modernisierung'!$E$68,'Berechnung (Mod)'!U68*'Berechnung (Mod)'!T64,(U68+'Eingabeblatt Modernisierung'!$E$65)*'Eingabeblatt Modernisierung'!$E$64))-U70</f>
        <v>0</v>
      </c>
      <c r="V66" s="227">
        <f>(IF(V12&lt;='Eingabeblatt Modernisierung'!$E$68,'Berechnung (Mod)'!V68*'Berechnung (Mod)'!U64,(V68+'Eingabeblatt Modernisierung'!$E$65)*'Eingabeblatt Modernisierung'!$E$64))-V70</f>
        <v>0</v>
      </c>
      <c r="W66" s="227">
        <f>(IF(W12&lt;='Eingabeblatt Modernisierung'!$E$68,'Berechnung (Mod)'!W68*'Berechnung (Mod)'!V64,(W68+'Eingabeblatt Modernisierung'!$E$65)*'Eingabeblatt Modernisierung'!$E$64))-W70</f>
        <v>0</v>
      </c>
      <c r="X66" s="227">
        <f>(IF(X12&lt;='Eingabeblatt Modernisierung'!$E$68,'Berechnung (Mod)'!X68*'Berechnung (Mod)'!W64,(X68+'Eingabeblatt Modernisierung'!$E$65)*'Eingabeblatt Modernisierung'!$E$64))-X70</f>
        <v>0</v>
      </c>
      <c r="Y66" s="227">
        <f>(IF(Y12&lt;='Eingabeblatt Modernisierung'!$E$68,'Berechnung (Mod)'!Y68*'Berechnung (Mod)'!X64,(Y68+'Eingabeblatt Modernisierung'!$E$65)*'Eingabeblatt Modernisierung'!$E$64))-Y70</f>
        <v>0</v>
      </c>
      <c r="Z66" s="227">
        <f>(IF(Z12&lt;='Eingabeblatt Modernisierung'!$E$68,'Berechnung (Mod)'!Z68*'Berechnung (Mod)'!Y64,(Z68+'Eingabeblatt Modernisierung'!$E$65)*'Eingabeblatt Modernisierung'!$E$64))-Z70</f>
        <v>0</v>
      </c>
      <c r="AA66" s="227">
        <f>(IF(AA12&lt;='Eingabeblatt Modernisierung'!$E$68,'Berechnung (Mod)'!AA68*'Berechnung (Mod)'!Z64,(AA68+'Eingabeblatt Modernisierung'!$E$65)*'Eingabeblatt Modernisierung'!$E$64))-AA70</f>
        <v>0</v>
      </c>
      <c r="AB66" s="227">
        <f>(IF(AB12&lt;='Eingabeblatt Modernisierung'!$E$68,'Berechnung (Mod)'!AB68*'Berechnung (Mod)'!AA64,(AB68+'Eingabeblatt Modernisierung'!$E$65)*'Eingabeblatt Modernisierung'!$E$64))-AB70</f>
        <v>0</v>
      </c>
      <c r="AC66" s="227">
        <f>(IF(AC12&lt;='Eingabeblatt Modernisierung'!$E$68,'Berechnung (Mod)'!AC68*'Berechnung (Mod)'!AB64,(AC68+'Eingabeblatt Modernisierung'!$E$65)*'Eingabeblatt Modernisierung'!$E$64))-AC70</f>
        <v>0</v>
      </c>
      <c r="AD66" s="227">
        <f>(IF(AD12&lt;='Eingabeblatt Modernisierung'!$E$68,'Berechnung (Mod)'!AD68*'Berechnung (Mod)'!AC64,(AD68+'Eingabeblatt Modernisierung'!$E$65)*'Eingabeblatt Modernisierung'!$E$64))-AD70</f>
        <v>0</v>
      </c>
      <c r="AE66" s="227">
        <f>(IF(AE12&lt;='Eingabeblatt Modernisierung'!$E$68,'Berechnung (Mod)'!AE68*'Berechnung (Mod)'!AD64,(AE68+'Eingabeblatt Modernisierung'!$E$65)*'Eingabeblatt Modernisierung'!$E$64))-AE70</f>
        <v>0</v>
      </c>
      <c r="AF66" s="227">
        <f>(IF(AF12&lt;='Eingabeblatt Modernisierung'!$E$68,'Berechnung (Mod)'!AF68*'Berechnung (Mod)'!AE64,(AF68+'Eingabeblatt Modernisierung'!$E$65)*'Eingabeblatt Modernisierung'!$E$64))-AF70</f>
        <v>0</v>
      </c>
      <c r="AG66" s="227">
        <f>(IF(AG12&lt;='Eingabeblatt Modernisierung'!$E$68,'Berechnung (Mod)'!AG68*'Berechnung (Mod)'!AF64,(AG68+'Eingabeblatt Modernisierung'!$E$65)*'Eingabeblatt Modernisierung'!$E$64))-AG70</f>
        <v>0</v>
      </c>
      <c r="AH66" s="227">
        <f>(IF(AH12&lt;='Eingabeblatt Modernisierung'!$E$68,'Berechnung (Mod)'!AH68*'Berechnung (Mod)'!AG64,(AH68+'Eingabeblatt Modernisierung'!$E$65)*'Eingabeblatt Modernisierung'!$E$64))-AH70</f>
        <v>0</v>
      </c>
      <c r="AI66" s="227">
        <f>(IF(AI12&lt;='Eingabeblatt Modernisierung'!$E$68,'Berechnung (Mod)'!AI68*'Berechnung (Mod)'!AH64,(AI68+'Eingabeblatt Modernisierung'!$E$65)*'Eingabeblatt Modernisierung'!$E$64))-AI70</f>
        <v>0</v>
      </c>
      <c r="AJ66" s="227">
        <f>(IF(AJ12&lt;='Eingabeblatt Modernisierung'!$E$68,'Berechnung (Mod)'!AJ68*'Berechnung (Mod)'!AI64,(AJ68+'Eingabeblatt Modernisierung'!$E$65)*'Eingabeblatt Modernisierung'!$E$64))-AJ70</f>
        <v>0</v>
      </c>
      <c r="AK66" s="227">
        <f>(IF(AK12&lt;='Eingabeblatt Modernisierung'!$E$68,'Berechnung (Mod)'!AK68*'Berechnung (Mod)'!AJ64,(AK68+'Eingabeblatt Modernisierung'!$E$65)*'Eingabeblatt Modernisierung'!$E$64))-AK70</f>
        <v>0</v>
      </c>
      <c r="AL66" s="227">
        <f>(IF(AL12&lt;='Eingabeblatt Modernisierung'!$E$68,'Berechnung (Mod)'!AL68*'Berechnung (Mod)'!AK64,(AL68+'Eingabeblatt Modernisierung'!$E$65)*'Eingabeblatt Modernisierung'!$E$64))-AL70</f>
        <v>0</v>
      </c>
      <c r="AM66" s="227">
        <f>(IF(AM12&lt;='Eingabeblatt Modernisierung'!$E$68,'Berechnung (Mod)'!AM68*'Berechnung (Mod)'!AL64,(AM68+'Eingabeblatt Modernisierung'!$E$65)*'Eingabeblatt Modernisierung'!$E$64))-AM70</f>
        <v>0</v>
      </c>
      <c r="AN66" s="227">
        <f>(IF(AN12&lt;='Eingabeblatt Modernisierung'!$E$68,'Berechnung (Mod)'!AN68*'Berechnung (Mod)'!AM64,(AN68+'Eingabeblatt Modernisierung'!$E$65)*'Eingabeblatt Modernisierung'!$E$64))-AN70</f>
        <v>0</v>
      </c>
      <c r="AO66" s="227">
        <f>(IF(AO12&lt;='Eingabeblatt Modernisierung'!$E$68,'Berechnung (Mod)'!AO68*'Berechnung (Mod)'!AN64,(AO68+'Eingabeblatt Modernisierung'!$E$65)*'Eingabeblatt Modernisierung'!$E$64))-AO70</f>
        <v>0</v>
      </c>
      <c r="AP66" s="227">
        <f>(IF(AP12&lt;='Eingabeblatt Modernisierung'!$E$68,'Berechnung (Mod)'!AP68*'Berechnung (Mod)'!AO64,(AP68+'Eingabeblatt Modernisierung'!$E$65)*'Eingabeblatt Modernisierung'!$E$64))-AP70</f>
        <v>0</v>
      </c>
      <c r="AQ66" s="227">
        <f>(IF(AQ12&lt;='Eingabeblatt Modernisierung'!$E$68,'Berechnung (Mod)'!AQ68*'Berechnung (Mod)'!AP64,(AQ68+'Eingabeblatt Modernisierung'!$E$65)*'Eingabeblatt Modernisierung'!$E$64))-AQ70</f>
        <v>0</v>
      </c>
    </row>
    <row r="67" spans="1:44" s="146" customFormat="1" outlineLevel="1">
      <c r="A67" s="219"/>
      <c r="B67" s="223" t="s">
        <v>111</v>
      </c>
      <c r="C67" s="226"/>
      <c r="D67" s="227">
        <f>IF(C64&lt;=0,D64,C64-D64)</f>
        <v>0</v>
      </c>
      <c r="E67" s="227">
        <f t="shared" ref="E67:AQ67" si="36">IF(D64&lt;=0,E64,D64-E64)</f>
        <v>0</v>
      </c>
      <c r="F67" s="227">
        <f>IF(E64&lt;=0,F64,E64-F64)</f>
        <v>0</v>
      </c>
      <c r="G67" s="227">
        <f t="shared" si="36"/>
        <v>0</v>
      </c>
      <c r="H67" s="227">
        <f t="shared" si="36"/>
        <v>0</v>
      </c>
      <c r="I67" s="227">
        <f t="shared" si="36"/>
        <v>0</v>
      </c>
      <c r="J67" s="227">
        <f t="shared" si="36"/>
        <v>0</v>
      </c>
      <c r="K67" s="227">
        <f t="shared" si="36"/>
        <v>0</v>
      </c>
      <c r="L67" s="227">
        <f t="shared" si="36"/>
        <v>0</v>
      </c>
      <c r="M67" s="227">
        <f t="shared" si="36"/>
        <v>0</v>
      </c>
      <c r="N67" s="227">
        <f t="shared" si="36"/>
        <v>0</v>
      </c>
      <c r="O67" s="227">
        <f t="shared" si="36"/>
        <v>0</v>
      </c>
      <c r="P67" s="227">
        <f t="shared" si="36"/>
        <v>0</v>
      </c>
      <c r="Q67" s="227">
        <f t="shared" si="36"/>
        <v>0</v>
      </c>
      <c r="R67" s="227">
        <f t="shared" si="36"/>
        <v>0</v>
      </c>
      <c r="S67" s="227">
        <f t="shared" si="36"/>
        <v>0</v>
      </c>
      <c r="T67" s="227">
        <f t="shared" si="36"/>
        <v>0</v>
      </c>
      <c r="U67" s="227">
        <f t="shared" si="36"/>
        <v>0</v>
      </c>
      <c r="V67" s="227">
        <f t="shared" si="36"/>
        <v>0</v>
      </c>
      <c r="W67" s="227">
        <f t="shared" si="36"/>
        <v>0</v>
      </c>
      <c r="X67" s="227">
        <f t="shared" si="36"/>
        <v>0</v>
      </c>
      <c r="Y67" s="227">
        <f t="shared" si="36"/>
        <v>0</v>
      </c>
      <c r="Z67" s="227">
        <f t="shared" si="36"/>
        <v>0</v>
      </c>
      <c r="AA67" s="227">
        <f t="shared" si="36"/>
        <v>0</v>
      </c>
      <c r="AB67" s="227">
        <f t="shared" si="36"/>
        <v>0</v>
      </c>
      <c r="AC67" s="227">
        <f t="shared" si="36"/>
        <v>0</v>
      </c>
      <c r="AD67" s="227">
        <f t="shared" si="36"/>
        <v>0</v>
      </c>
      <c r="AE67" s="227">
        <f t="shared" si="36"/>
        <v>0</v>
      </c>
      <c r="AF67" s="227">
        <f t="shared" si="36"/>
        <v>0</v>
      </c>
      <c r="AG67" s="227">
        <f t="shared" si="36"/>
        <v>0</v>
      </c>
      <c r="AH67" s="227">
        <f t="shared" si="36"/>
        <v>0</v>
      </c>
      <c r="AI67" s="227">
        <f t="shared" si="36"/>
        <v>0</v>
      </c>
      <c r="AJ67" s="227">
        <f t="shared" si="36"/>
        <v>0</v>
      </c>
      <c r="AK67" s="227">
        <f t="shared" si="36"/>
        <v>0</v>
      </c>
      <c r="AL67" s="227">
        <f t="shared" si="36"/>
        <v>0</v>
      </c>
      <c r="AM67" s="227">
        <f t="shared" si="36"/>
        <v>0</v>
      </c>
      <c r="AN67" s="227">
        <f t="shared" si="36"/>
        <v>0</v>
      </c>
      <c r="AO67" s="227">
        <f t="shared" si="36"/>
        <v>0</v>
      </c>
      <c r="AP67" s="227">
        <f t="shared" si="36"/>
        <v>0</v>
      </c>
      <c r="AQ67" s="227">
        <f t="shared" si="36"/>
        <v>0</v>
      </c>
    </row>
    <row r="68" spans="1:44" s="146" customFormat="1" outlineLevel="1">
      <c r="A68" s="219"/>
      <c r="B68" s="223" t="s">
        <v>51</v>
      </c>
      <c r="C68" s="226"/>
      <c r="D68" s="228">
        <f>IF(D12&lt;='Eingabeblatt Modernisierung'!$E$67,'Eingabeblatt Modernisierung'!$E$66,'Eingabeblatt Modernisierung'!$E$71)</f>
        <v>0</v>
      </c>
      <c r="E68" s="228">
        <f>IF(E12&lt;='Eingabeblatt Modernisierung'!$E$67,'Eingabeblatt Modernisierung'!$E$66,'Eingabeblatt Modernisierung'!$E$71)</f>
        <v>0</v>
      </c>
      <c r="F68" s="228">
        <f>IF(F12&lt;='Eingabeblatt Modernisierung'!$E$67,'Eingabeblatt Modernisierung'!$E$66,'Eingabeblatt Modernisierung'!$E$71)</f>
        <v>0</v>
      </c>
      <c r="G68" s="228">
        <f>IF(G12&lt;='Eingabeblatt Modernisierung'!$E$67,'Eingabeblatt Modernisierung'!$E$66,'Eingabeblatt Modernisierung'!$E$71)</f>
        <v>0</v>
      </c>
      <c r="H68" s="228">
        <f>IF(H12&lt;='Eingabeblatt Modernisierung'!$E$67,'Eingabeblatt Modernisierung'!$E$66,'Eingabeblatt Modernisierung'!$E$71)</f>
        <v>0</v>
      </c>
      <c r="I68" s="228">
        <f>IF(I12&lt;='Eingabeblatt Modernisierung'!$E$67,'Eingabeblatt Modernisierung'!$E$66,'Eingabeblatt Modernisierung'!$E$71)</f>
        <v>0</v>
      </c>
      <c r="J68" s="228">
        <f>IF(J12&lt;='Eingabeblatt Modernisierung'!$E$67,'Eingabeblatt Modernisierung'!$E$66,'Eingabeblatt Modernisierung'!$E$71)</f>
        <v>0</v>
      </c>
      <c r="K68" s="228">
        <f>IF(K12&lt;='Eingabeblatt Modernisierung'!$E$67,'Eingabeblatt Modernisierung'!$E$66,'Eingabeblatt Modernisierung'!$E$71)</f>
        <v>0</v>
      </c>
      <c r="L68" s="228">
        <f>IF(L12&lt;='Eingabeblatt Modernisierung'!$E$67,'Eingabeblatt Modernisierung'!$E$66,'Eingabeblatt Modernisierung'!$E$71)</f>
        <v>0</v>
      </c>
      <c r="M68" s="228">
        <f>IF(M12&lt;='Eingabeblatt Modernisierung'!$E$67,'Eingabeblatt Modernisierung'!$E$66,'Eingabeblatt Modernisierung'!$E$71)</f>
        <v>0</v>
      </c>
      <c r="N68" s="228">
        <f>IF(N12&lt;='Eingabeblatt Modernisierung'!$E$67,'Eingabeblatt Modernisierung'!$E$66,'Eingabeblatt Modernisierung'!$E$71)</f>
        <v>4.6210000000000001E-2</v>
      </c>
      <c r="O68" s="228">
        <f>IF(O12&lt;='Eingabeblatt Modernisierung'!$E$67,'Eingabeblatt Modernisierung'!$E$66,'Eingabeblatt Modernisierung'!$E$71)</f>
        <v>4.6210000000000001E-2</v>
      </c>
      <c r="P68" s="228">
        <f>IF(P12&lt;='Eingabeblatt Modernisierung'!$E$67,'Eingabeblatt Modernisierung'!$E$66,'Eingabeblatt Modernisierung'!$E$71)</f>
        <v>4.6210000000000001E-2</v>
      </c>
      <c r="Q68" s="228">
        <f>IF(Q12&lt;='Eingabeblatt Modernisierung'!$E$67,'Eingabeblatt Modernisierung'!$E$66,'Eingabeblatt Modernisierung'!$E$71)</f>
        <v>4.6210000000000001E-2</v>
      </c>
      <c r="R68" s="228">
        <f>IF(R12&lt;='Eingabeblatt Modernisierung'!$E$67,'Eingabeblatt Modernisierung'!$E$66,'Eingabeblatt Modernisierung'!$E$71)</f>
        <v>4.6210000000000001E-2</v>
      </c>
      <c r="S68" s="228">
        <f>IF(S12&lt;='Eingabeblatt Modernisierung'!$E$67,'Eingabeblatt Modernisierung'!$E$66,'Eingabeblatt Modernisierung'!$E$71)</f>
        <v>4.6210000000000001E-2</v>
      </c>
      <c r="T68" s="228">
        <f>IF(T12&lt;='Eingabeblatt Modernisierung'!$E$67,'Eingabeblatt Modernisierung'!$E$66,'Eingabeblatt Modernisierung'!$E$71)</f>
        <v>4.6210000000000001E-2</v>
      </c>
      <c r="U68" s="228">
        <f>IF(U12&lt;='Eingabeblatt Modernisierung'!$E$67,'Eingabeblatt Modernisierung'!$E$66,'Eingabeblatt Modernisierung'!$E$71)</f>
        <v>4.6210000000000001E-2</v>
      </c>
      <c r="V68" s="228">
        <f>IF(V12&lt;='Eingabeblatt Modernisierung'!$E$67,'Eingabeblatt Modernisierung'!$E$66,'Eingabeblatt Modernisierung'!$E$71)</f>
        <v>4.6210000000000001E-2</v>
      </c>
      <c r="W68" s="228">
        <f>IF(W12&lt;='Eingabeblatt Modernisierung'!$E$67,'Eingabeblatt Modernisierung'!$E$66,'Eingabeblatt Modernisierung'!$E$71)</f>
        <v>4.6210000000000001E-2</v>
      </c>
      <c r="X68" s="228">
        <f>IF(X12&lt;='Eingabeblatt Modernisierung'!$E$67,'Eingabeblatt Modernisierung'!$E$66,'Eingabeblatt Modernisierung'!$E$71)</f>
        <v>4.6210000000000001E-2</v>
      </c>
      <c r="Y68" s="228">
        <f>IF(Y12&lt;='Eingabeblatt Modernisierung'!$E$67,'Eingabeblatt Modernisierung'!$E$66,'Eingabeblatt Modernisierung'!$E$71)</f>
        <v>4.6210000000000001E-2</v>
      </c>
      <c r="Z68" s="228">
        <f>IF(Z12&lt;='Eingabeblatt Modernisierung'!$E$67,'Eingabeblatt Modernisierung'!$E$66,'Eingabeblatt Modernisierung'!$E$71)</f>
        <v>4.6210000000000001E-2</v>
      </c>
      <c r="AA68" s="228">
        <f>IF(AA12&lt;='Eingabeblatt Modernisierung'!$E$67,'Eingabeblatt Modernisierung'!$E$66,'Eingabeblatt Modernisierung'!$E$71)</f>
        <v>4.6210000000000001E-2</v>
      </c>
      <c r="AB68" s="228">
        <f>IF(AB12&lt;='Eingabeblatt Modernisierung'!$E$67,'Eingabeblatt Modernisierung'!$E$66,'Eingabeblatt Modernisierung'!$E$71)</f>
        <v>4.6210000000000001E-2</v>
      </c>
      <c r="AC68" s="228">
        <f>IF(AC12&lt;='Eingabeblatt Modernisierung'!$E$67,'Eingabeblatt Modernisierung'!$E$66,'Eingabeblatt Modernisierung'!$E$71)</f>
        <v>4.6210000000000001E-2</v>
      </c>
      <c r="AD68" s="228">
        <f>IF(AD12&lt;='Eingabeblatt Modernisierung'!$E$67,'Eingabeblatt Modernisierung'!$E$66,'Eingabeblatt Modernisierung'!$E$71)</f>
        <v>4.6210000000000001E-2</v>
      </c>
      <c r="AE68" s="228">
        <f>IF(AE12&lt;='Eingabeblatt Modernisierung'!$E$67,'Eingabeblatt Modernisierung'!$E$66,'Eingabeblatt Modernisierung'!$E$71)</f>
        <v>4.6210000000000001E-2</v>
      </c>
      <c r="AF68" s="228">
        <f>IF(AF12&lt;='Eingabeblatt Modernisierung'!$E$67,'Eingabeblatt Modernisierung'!$E$66,'Eingabeblatt Modernisierung'!$E$71)</f>
        <v>4.6210000000000001E-2</v>
      </c>
      <c r="AG68" s="228">
        <f>IF(AG12&lt;='Eingabeblatt Modernisierung'!$E$67,'Eingabeblatt Modernisierung'!$E$66,'Eingabeblatt Modernisierung'!$E$71)</f>
        <v>4.6210000000000001E-2</v>
      </c>
      <c r="AH68" s="228">
        <f>IF(AH12&lt;='Eingabeblatt Modernisierung'!$E$67,'Eingabeblatt Modernisierung'!$E$66,'Eingabeblatt Modernisierung'!$E$71)</f>
        <v>4.6210000000000001E-2</v>
      </c>
      <c r="AI68" s="228">
        <f>IF(AI12&lt;='Eingabeblatt Modernisierung'!$E$67,'Eingabeblatt Modernisierung'!$E$66,'Eingabeblatt Modernisierung'!$E$71)</f>
        <v>4.6210000000000001E-2</v>
      </c>
      <c r="AJ68" s="228">
        <f>IF(AJ12&lt;='Eingabeblatt Modernisierung'!$E$67,'Eingabeblatt Modernisierung'!$E$66,'Eingabeblatt Modernisierung'!$E$71)</f>
        <v>4.6210000000000001E-2</v>
      </c>
      <c r="AK68" s="228">
        <f>IF(AK12&lt;='Eingabeblatt Modernisierung'!$E$67,'Eingabeblatt Modernisierung'!$E$66,'Eingabeblatt Modernisierung'!$E$71)</f>
        <v>4.6210000000000001E-2</v>
      </c>
      <c r="AL68" s="228">
        <f>IF(AL12&lt;='Eingabeblatt Modernisierung'!$E$67,'Eingabeblatt Modernisierung'!$E$66,'Eingabeblatt Modernisierung'!$E$71)</f>
        <v>4.6210000000000001E-2</v>
      </c>
      <c r="AM68" s="228">
        <f>IF(AM12&lt;='Eingabeblatt Modernisierung'!$E$67,'Eingabeblatt Modernisierung'!$E$66,'Eingabeblatt Modernisierung'!$E$71)</f>
        <v>4.6210000000000001E-2</v>
      </c>
      <c r="AN68" s="228">
        <f>IF(AN12&lt;='Eingabeblatt Modernisierung'!$E$67,'Eingabeblatt Modernisierung'!$E$66,'Eingabeblatt Modernisierung'!$E$71)</f>
        <v>4.6210000000000001E-2</v>
      </c>
      <c r="AO68" s="228">
        <f>IF(AO12&lt;='Eingabeblatt Modernisierung'!$E$67,'Eingabeblatt Modernisierung'!$E$66,'Eingabeblatt Modernisierung'!$E$71)</f>
        <v>4.6210000000000001E-2</v>
      </c>
      <c r="AP68" s="228">
        <f>IF(AP12&lt;='Eingabeblatt Modernisierung'!$E$67,'Eingabeblatt Modernisierung'!$E$66,'Eingabeblatt Modernisierung'!$E$71)</f>
        <v>4.6210000000000001E-2</v>
      </c>
      <c r="AQ68" s="228">
        <f>IF(AQ12&lt;='Eingabeblatt Modernisierung'!$E$67,'Eingabeblatt Modernisierung'!$E$66,'Eingabeblatt Modernisierung'!$E$71)</f>
        <v>4.6210000000000001E-2</v>
      </c>
    </row>
    <row r="69" spans="1:44" s="146" customFormat="1" outlineLevel="1">
      <c r="A69" s="219"/>
      <c r="B69" s="223" t="s">
        <v>52</v>
      </c>
      <c r="C69" s="226"/>
      <c r="D69" s="228" t="str">
        <f t="shared" ref="D69:AQ69" si="37">IF(D70&gt;0,D68,"0")</f>
        <v>0</v>
      </c>
      <c r="E69" s="228" t="str">
        <f t="shared" si="37"/>
        <v>0</v>
      </c>
      <c r="F69" s="228" t="str">
        <f t="shared" si="37"/>
        <v>0</v>
      </c>
      <c r="G69" s="228" t="str">
        <f t="shared" si="37"/>
        <v>0</v>
      </c>
      <c r="H69" s="228" t="str">
        <f t="shared" si="37"/>
        <v>0</v>
      </c>
      <c r="I69" s="228" t="str">
        <f t="shared" si="37"/>
        <v>0</v>
      </c>
      <c r="J69" s="228" t="str">
        <f t="shared" si="37"/>
        <v>0</v>
      </c>
      <c r="K69" s="228" t="str">
        <f t="shared" si="37"/>
        <v>0</v>
      </c>
      <c r="L69" s="228" t="str">
        <f t="shared" si="37"/>
        <v>0</v>
      </c>
      <c r="M69" s="228" t="str">
        <f t="shared" si="37"/>
        <v>0</v>
      </c>
      <c r="N69" s="228" t="str">
        <f t="shared" si="37"/>
        <v>0</v>
      </c>
      <c r="O69" s="228" t="str">
        <f t="shared" si="37"/>
        <v>0</v>
      </c>
      <c r="P69" s="228" t="str">
        <f t="shared" si="37"/>
        <v>0</v>
      </c>
      <c r="Q69" s="228" t="str">
        <f t="shared" si="37"/>
        <v>0</v>
      </c>
      <c r="R69" s="228" t="str">
        <f t="shared" si="37"/>
        <v>0</v>
      </c>
      <c r="S69" s="228" t="str">
        <f t="shared" si="37"/>
        <v>0</v>
      </c>
      <c r="T69" s="228" t="str">
        <f t="shared" si="37"/>
        <v>0</v>
      </c>
      <c r="U69" s="228" t="str">
        <f t="shared" si="37"/>
        <v>0</v>
      </c>
      <c r="V69" s="228" t="str">
        <f t="shared" si="37"/>
        <v>0</v>
      </c>
      <c r="W69" s="228" t="str">
        <f t="shared" si="37"/>
        <v>0</v>
      </c>
      <c r="X69" s="228" t="str">
        <f t="shared" si="37"/>
        <v>0</v>
      </c>
      <c r="Y69" s="228" t="str">
        <f t="shared" si="37"/>
        <v>0</v>
      </c>
      <c r="Z69" s="228" t="str">
        <f t="shared" si="37"/>
        <v>0</v>
      </c>
      <c r="AA69" s="228" t="str">
        <f t="shared" si="37"/>
        <v>0</v>
      </c>
      <c r="AB69" s="228" t="str">
        <f t="shared" si="37"/>
        <v>0</v>
      </c>
      <c r="AC69" s="228" t="str">
        <f t="shared" si="37"/>
        <v>0</v>
      </c>
      <c r="AD69" s="228" t="str">
        <f t="shared" si="37"/>
        <v>0</v>
      </c>
      <c r="AE69" s="228" t="str">
        <f t="shared" si="37"/>
        <v>0</v>
      </c>
      <c r="AF69" s="228" t="str">
        <f t="shared" si="37"/>
        <v>0</v>
      </c>
      <c r="AG69" s="228" t="str">
        <f t="shared" si="37"/>
        <v>0</v>
      </c>
      <c r="AH69" s="228" t="str">
        <f t="shared" si="37"/>
        <v>0</v>
      </c>
      <c r="AI69" s="228" t="str">
        <f t="shared" si="37"/>
        <v>0</v>
      </c>
      <c r="AJ69" s="228" t="str">
        <f t="shared" si="37"/>
        <v>0</v>
      </c>
      <c r="AK69" s="228" t="str">
        <f t="shared" si="37"/>
        <v>0</v>
      </c>
      <c r="AL69" s="228" t="str">
        <f t="shared" si="37"/>
        <v>0</v>
      </c>
      <c r="AM69" s="228" t="str">
        <f t="shared" si="37"/>
        <v>0</v>
      </c>
      <c r="AN69" s="228" t="str">
        <f t="shared" si="37"/>
        <v>0</v>
      </c>
      <c r="AO69" s="228" t="str">
        <f t="shared" si="37"/>
        <v>0</v>
      </c>
      <c r="AP69" s="228" t="str">
        <f t="shared" si="37"/>
        <v>0</v>
      </c>
      <c r="AQ69" s="228" t="str">
        <f t="shared" si="37"/>
        <v>0</v>
      </c>
    </row>
    <row r="70" spans="1:44" s="146" customFormat="1" ht="13.5" outlineLevel="1" thickBot="1">
      <c r="A70" s="219"/>
      <c r="B70" s="229" t="s">
        <v>53</v>
      </c>
      <c r="C70" s="230"/>
      <c r="D70" s="231">
        <f t="shared" ref="D70:AQ70" si="38">(D68*C64)</f>
        <v>0</v>
      </c>
      <c r="E70" s="231">
        <f t="shared" si="38"/>
        <v>0</v>
      </c>
      <c r="F70" s="231">
        <f t="shared" si="38"/>
        <v>0</v>
      </c>
      <c r="G70" s="231">
        <f t="shared" si="38"/>
        <v>0</v>
      </c>
      <c r="H70" s="231">
        <f t="shared" si="38"/>
        <v>0</v>
      </c>
      <c r="I70" s="231">
        <f t="shared" si="38"/>
        <v>0</v>
      </c>
      <c r="J70" s="231">
        <f t="shared" si="38"/>
        <v>0</v>
      </c>
      <c r="K70" s="231">
        <f t="shared" si="38"/>
        <v>0</v>
      </c>
      <c r="L70" s="231">
        <f t="shared" si="38"/>
        <v>0</v>
      </c>
      <c r="M70" s="231">
        <f t="shared" si="38"/>
        <v>0</v>
      </c>
      <c r="N70" s="231">
        <f t="shared" si="38"/>
        <v>0</v>
      </c>
      <c r="O70" s="231">
        <f t="shared" si="38"/>
        <v>0</v>
      </c>
      <c r="P70" s="231">
        <f t="shared" si="38"/>
        <v>0</v>
      </c>
      <c r="Q70" s="231">
        <f t="shared" si="38"/>
        <v>0</v>
      </c>
      <c r="R70" s="231">
        <f t="shared" si="38"/>
        <v>0</v>
      </c>
      <c r="S70" s="231">
        <f t="shared" si="38"/>
        <v>0</v>
      </c>
      <c r="T70" s="231">
        <f t="shared" si="38"/>
        <v>0</v>
      </c>
      <c r="U70" s="231">
        <f t="shared" si="38"/>
        <v>0</v>
      </c>
      <c r="V70" s="231">
        <f t="shared" si="38"/>
        <v>0</v>
      </c>
      <c r="W70" s="231">
        <f t="shared" si="38"/>
        <v>0</v>
      </c>
      <c r="X70" s="231">
        <f t="shared" si="38"/>
        <v>0</v>
      </c>
      <c r="Y70" s="231">
        <f t="shared" si="38"/>
        <v>0</v>
      </c>
      <c r="Z70" s="231">
        <f t="shared" si="38"/>
        <v>0</v>
      </c>
      <c r="AA70" s="231">
        <f t="shared" si="38"/>
        <v>0</v>
      </c>
      <c r="AB70" s="231">
        <f t="shared" si="38"/>
        <v>0</v>
      </c>
      <c r="AC70" s="231">
        <f t="shared" si="38"/>
        <v>0</v>
      </c>
      <c r="AD70" s="231">
        <f t="shared" si="38"/>
        <v>0</v>
      </c>
      <c r="AE70" s="231">
        <f t="shared" si="38"/>
        <v>0</v>
      </c>
      <c r="AF70" s="231">
        <f t="shared" si="38"/>
        <v>0</v>
      </c>
      <c r="AG70" s="231">
        <f t="shared" si="38"/>
        <v>0</v>
      </c>
      <c r="AH70" s="231">
        <f t="shared" si="38"/>
        <v>0</v>
      </c>
      <c r="AI70" s="231">
        <f t="shared" si="38"/>
        <v>0</v>
      </c>
      <c r="AJ70" s="231">
        <f t="shared" si="38"/>
        <v>0</v>
      </c>
      <c r="AK70" s="231">
        <f t="shared" si="38"/>
        <v>0</v>
      </c>
      <c r="AL70" s="231">
        <f t="shared" si="38"/>
        <v>0</v>
      </c>
      <c r="AM70" s="231">
        <f t="shared" si="38"/>
        <v>0</v>
      </c>
      <c r="AN70" s="231">
        <f t="shared" si="38"/>
        <v>0</v>
      </c>
      <c r="AO70" s="231">
        <f t="shared" si="38"/>
        <v>0</v>
      </c>
      <c r="AP70" s="231">
        <f t="shared" si="38"/>
        <v>0</v>
      </c>
      <c r="AQ70" s="231">
        <f t="shared" si="38"/>
        <v>0</v>
      </c>
      <c r="AR70" s="232"/>
    </row>
    <row r="71" spans="1:44" s="146" customFormat="1" outlineLevel="1">
      <c r="A71" s="219"/>
      <c r="B71" s="233" t="s">
        <v>97</v>
      </c>
      <c r="C71" s="221">
        <f>IF('Eingabeblatt Modernisierung'!$E$76&gt;0,'Eingabeblatt Modernisierung'!$E$76,0)</f>
        <v>0</v>
      </c>
      <c r="D71" s="224">
        <f t="shared" ref="D71:AQ71" si="39">IF(C71-D73&gt;0,C71-D73,0)</f>
        <v>0</v>
      </c>
      <c r="E71" s="224">
        <f t="shared" si="39"/>
        <v>0</v>
      </c>
      <c r="F71" s="224">
        <f t="shared" si="39"/>
        <v>0</v>
      </c>
      <c r="G71" s="224">
        <f t="shared" si="39"/>
        <v>0</v>
      </c>
      <c r="H71" s="224">
        <f t="shared" si="39"/>
        <v>0</v>
      </c>
      <c r="I71" s="224">
        <f t="shared" si="39"/>
        <v>0</v>
      </c>
      <c r="J71" s="224">
        <f t="shared" si="39"/>
        <v>0</v>
      </c>
      <c r="K71" s="224">
        <f t="shared" si="39"/>
        <v>0</v>
      </c>
      <c r="L71" s="224">
        <f t="shared" si="39"/>
        <v>0</v>
      </c>
      <c r="M71" s="224">
        <f t="shared" si="39"/>
        <v>0</v>
      </c>
      <c r="N71" s="224">
        <f t="shared" si="39"/>
        <v>0</v>
      </c>
      <c r="O71" s="224">
        <f t="shared" si="39"/>
        <v>0</v>
      </c>
      <c r="P71" s="224">
        <f t="shared" si="39"/>
        <v>0</v>
      </c>
      <c r="Q71" s="224">
        <f t="shared" si="39"/>
        <v>0</v>
      </c>
      <c r="R71" s="224">
        <f t="shared" si="39"/>
        <v>0</v>
      </c>
      <c r="S71" s="224">
        <f t="shared" si="39"/>
        <v>0</v>
      </c>
      <c r="T71" s="224">
        <f t="shared" si="39"/>
        <v>0</v>
      </c>
      <c r="U71" s="224">
        <f t="shared" si="39"/>
        <v>0</v>
      </c>
      <c r="V71" s="224">
        <f t="shared" si="39"/>
        <v>0</v>
      </c>
      <c r="W71" s="224">
        <f t="shared" si="39"/>
        <v>0</v>
      </c>
      <c r="X71" s="224">
        <f t="shared" si="39"/>
        <v>0</v>
      </c>
      <c r="Y71" s="224">
        <f t="shared" si="39"/>
        <v>0</v>
      </c>
      <c r="Z71" s="224">
        <f t="shared" si="39"/>
        <v>0</v>
      </c>
      <c r="AA71" s="224">
        <f t="shared" si="39"/>
        <v>0</v>
      </c>
      <c r="AB71" s="224">
        <f t="shared" si="39"/>
        <v>0</v>
      </c>
      <c r="AC71" s="224">
        <f t="shared" si="39"/>
        <v>0</v>
      </c>
      <c r="AD71" s="224">
        <f t="shared" si="39"/>
        <v>0</v>
      </c>
      <c r="AE71" s="224">
        <f t="shared" si="39"/>
        <v>0</v>
      </c>
      <c r="AF71" s="224">
        <f t="shared" si="39"/>
        <v>0</v>
      </c>
      <c r="AG71" s="224">
        <f t="shared" si="39"/>
        <v>0</v>
      </c>
      <c r="AH71" s="224">
        <f t="shared" si="39"/>
        <v>0</v>
      </c>
      <c r="AI71" s="224">
        <f t="shared" si="39"/>
        <v>0</v>
      </c>
      <c r="AJ71" s="224">
        <f t="shared" si="39"/>
        <v>0</v>
      </c>
      <c r="AK71" s="224">
        <f t="shared" si="39"/>
        <v>0</v>
      </c>
      <c r="AL71" s="224">
        <f t="shared" si="39"/>
        <v>0</v>
      </c>
      <c r="AM71" s="224">
        <f t="shared" si="39"/>
        <v>0</v>
      </c>
      <c r="AN71" s="224">
        <f t="shared" si="39"/>
        <v>0</v>
      </c>
      <c r="AO71" s="224">
        <f t="shared" si="39"/>
        <v>0</v>
      </c>
      <c r="AP71" s="224">
        <f t="shared" si="39"/>
        <v>0</v>
      </c>
      <c r="AQ71" s="224">
        <f t="shared" si="39"/>
        <v>0</v>
      </c>
    </row>
    <row r="72" spans="1:44" s="146" customFormat="1" outlineLevel="1">
      <c r="A72" s="219"/>
      <c r="B72" s="223" t="s">
        <v>109</v>
      </c>
      <c r="C72" s="225"/>
      <c r="D72" s="224">
        <f>IF(D71&gt;D73,IF(D12&lt;='Eingabeblatt Modernisierung'!$E$81,'Berechnung (Mod)'!D75*'Berechnung (Mod)'!C71,(D75+'Eingabeblatt Modernisierung'!$E$77)*'Eingabeblatt Modernisierung'!$E$76),D74+D77)</f>
        <v>0</v>
      </c>
      <c r="E72" s="224">
        <f>IF(E71&gt;E73,IF(E12&lt;='Eingabeblatt Modernisierung'!$E$81,'Berechnung (Mod)'!E75*'Berechnung (Mod)'!D71,(E75+'Eingabeblatt Modernisierung'!$E$77)*'Eingabeblatt Modernisierung'!$E$76),E74+E77)</f>
        <v>0</v>
      </c>
      <c r="F72" s="224">
        <f>IF(F71&gt;F73,IF(F12&lt;='Eingabeblatt Modernisierung'!$E$81,'Berechnung (Mod)'!F75*'Berechnung (Mod)'!E71,(F75+'Eingabeblatt Modernisierung'!$E$77)*'Eingabeblatt Modernisierung'!$E$76),F74+F77)</f>
        <v>0</v>
      </c>
      <c r="G72" s="224">
        <f>IF(G71&gt;G73,IF(G12&lt;='Eingabeblatt Modernisierung'!$E$81,'Berechnung (Mod)'!G75*'Berechnung (Mod)'!F71,(G75+'Eingabeblatt Modernisierung'!$E$77)*'Eingabeblatt Modernisierung'!$E$76),G74+G77)</f>
        <v>0</v>
      </c>
      <c r="H72" s="224">
        <f>IF(H71&gt;H73,IF(H12&lt;='Eingabeblatt Modernisierung'!$E$81,'Berechnung (Mod)'!H75*'Berechnung (Mod)'!G71,(H75+'Eingabeblatt Modernisierung'!$E$77)*'Eingabeblatt Modernisierung'!$E$76),H74+H77)</f>
        <v>0</v>
      </c>
      <c r="I72" s="224">
        <f>IF(I71&gt;I73,IF(I12&lt;='Eingabeblatt Modernisierung'!$E$81,'Berechnung (Mod)'!I75*'Berechnung (Mod)'!H71,(I75+'Eingabeblatt Modernisierung'!$E$77)*'Eingabeblatt Modernisierung'!$E$76),I74+I77)</f>
        <v>0</v>
      </c>
      <c r="J72" s="224">
        <f>IF(J71&gt;J73,IF(J12&lt;='Eingabeblatt Modernisierung'!$E$81,'Berechnung (Mod)'!J75*'Berechnung (Mod)'!I71,(J75+'Eingabeblatt Modernisierung'!$E$77)*'Eingabeblatt Modernisierung'!$E$76),J74+J77)</f>
        <v>0</v>
      </c>
      <c r="K72" s="224">
        <f>IF(K71&gt;K73,IF(K12&lt;='Eingabeblatt Modernisierung'!$E$81,'Berechnung (Mod)'!K75*'Berechnung (Mod)'!J71,(K75+'Eingabeblatt Modernisierung'!$E$77)*'Eingabeblatt Modernisierung'!$E$76),K74+K77)</f>
        <v>0</v>
      </c>
      <c r="L72" s="224">
        <f>IF(L71&gt;L73,IF(L12&lt;='Eingabeblatt Modernisierung'!$E$81,'Berechnung (Mod)'!L75*'Berechnung (Mod)'!K71,(L75+'Eingabeblatt Modernisierung'!$E$77)*'Eingabeblatt Modernisierung'!$E$76),L74+L77)</f>
        <v>0</v>
      </c>
      <c r="M72" s="224">
        <f>IF(M71&gt;M73,IF(M12&lt;='Eingabeblatt Modernisierung'!$E$81,'Berechnung (Mod)'!M75*'Berechnung (Mod)'!L71,(M75+'Eingabeblatt Modernisierung'!$E$77)*'Eingabeblatt Modernisierung'!$E$76),M74+M77)</f>
        <v>0</v>
      </c>
      <c r="N72" s="224">
        <f>IF(N71&gt;N73,IF(N12&lt;='Eingabeblatt Modernisierung'!$E$81,'Berechnung (Mod)'!N75*'Berechnung (Mod)'!M71,(N75+'Eingabeblatt Modernisierung'!$E$77)*'Eingabeblatt Modernisierung'!$E$76),N74+N77)</f>
        <v>0</v>
      </c>
      <c r="O72" s="224">
        <f>IF(O71&gt;O73,IF(O12&lt;='Eingabeblatt Modernisierung'!$E$81,'Berechnung (Mod)'!O75*'Berechnung (Mod)'!N71,(O75+'Eingabeblatt Modernisierung'!$E$77)*'Eingabeblatt Modernisierung'!$E$76),O74+O77)</f>
        <v>0</v>
      </c>
      <c r="P72" s="224">
        <f>IF(P71&gt;P73,IF(P12&lt;='Eingabeblatt Modernisierung'!$E$81,'Berechnung (Mod)'!P75*'Berechnung (Mod)'!O71,(P75+'Eingabeblatt Modernisierung'!$E$77)*'Eingabeblatt Modernisierung'!$E$76),P74+P77)</f>
        <v>0</v>
      </c>
      <c r="Q72" s="224">
        <f>IF(Q71&gt;Q73,IF(Q12&lt;='Eingabeblatt Modernisierung'!$E$81,'Berechnung (Mod)'!Q75*'Berechnung (Mod)'!P71,(Q75+'Eingabeblatt Modernisierung'!$E$77)*'Eingabeblatt Modernisierung'!$E$76),Q74+Q77)</f>
        <v>0</v>
      </c>
      <c r="R72" s="224">
        <f>IF(R71&gt;R73,IF(R12&lt;='Eingabeblatt Modernisierung'!$E$81,'Berechnung (Mod)'!R75*'Berechnung (Mod)'!Q71,(R75+'Eingabeblatt Modernisierung'!$E$77)*'Eingabeblatt Modernisierung'!$E$76),R74+R77)</f>
        <v>0</v>
      </c>
      <c r="S72" s="224">
        <f>IF(S71&gt;S73,IF(S12&lt;='Eingabeblatt Modernisierung'!$E$81,'Berechnung (Mod)'!S75*'Berechnung (Mod)'!R71,(S75+'Eingabeblatt Modernisierung'!$E$77)*'Eingabeblatt Modernisierung'!$E$76),S74+S77)</f>
        <v>0</v>
      </c>
      <c r="T72" s="224">
        <f>IF(T71&gt;T73,IF(T12&lt;='Eingabeblatt Modernisierung'!$E$81,'Berechnung (Mod)'!T75*'Berechnung (Mod)'!S71,(T75+'Eingabeblatt Modernisierung'!$E$77)*'Eingabeblatt Modernisierung'!$E$76),T74+T77)</f>
        <v>0</v>
      </c>
      <c r="U72" s="224">
        <f>IF(U71&gt;U73,IF(U12&lt;='Eingabeblatt Modernisierung'!$E$81,'Berechnung (Mod)'!U75*'Berechnung (Mod)'!T71,(U75+'Eingabeblatt Modernisierung'!$E$77)*'Eingabeblatt Modernisierung'!$E$76),U74+U77)</f>
        <v>0</v>
      </c>
      <c r="V72" s="224">
        <f>IF(V71&gt;V73,IF(V12&lt;='Eingabeblatt Modernisierung'!$E$81,'Berechnung (Mod)'!V75*'Berechnung (Mod)'!U71,(V75+'Eingabeblatt Modernisierung'!$E$77)*'Eingabeblatt Modernisierung'!$E$76),V74+V77)</f>
        <v>0</v>
      </c>
      <c r="W72" s="224">
        <f>IF(W71&gt;W73,IF(W12&lt;='Eingabeblatt Modernisierung'!$E$81,'Berechnung (Mod)'!W75*'Berechnung (Mod)'!V71,(W75+'Eingabeblatt Modernisierung'!$E$77)*'Eingabeblatt Modernisierung'!$E$76),W74+W77)</f>
        <v>0</v>
      </c>
      <c r="X72" s="224">
        <f>IF(X71&gt;X73,IF(X12&lt;='Eingabeblatt Modernisierung'!$E$81,'Berechnung (Mod)'!X75*'Berechnung (Mod)'!W71,(X75+'Eingabeblatt Modernisierung'!$E$77)*'Eingabeblatt Modernisierung'!$E$76),X74+X77)</f>
        <v>0</v>
      </c>
      <c r="Y72" s="224">
        <f>IF(Y71&gt;Y73,IF(Y12&lt;='Eingabeblatt Modernisierung'!$E$81,'Berechnung (Mod)'!Y75*'Berechnung (Mod)'!X71,(Y75+'Eingabeblatt Modernisierung'!$E$77)*'Eingabeblatt Modernisierung'!$E$76),Y74+Y77)</f>
        <v>0</v>
      </c>
      <c r="Z72" s="224">
        <f>IF(Z71&gt;Z73,IF(Z12&lt;='Eingabeblatt Modernisierung'!$E$81,'Berechnung (Mod)'!Z75*'Berechnung (Mod)'!Y71,(Z75+'Eingabeblatt Modernisierung'!$E$77)*'Eingabeblatt Modernisierung'!$E$76),Z74+Z77)</f>
        <v>0</v>
      </c>
      <c r="AA72" s="224">
        <f>IF(AA71&gt;AA73,IF(AA12&lt;='Eingabeblatt Modernisierung'!$E$81,'Berechnung (Mod)'!AA75*'Berechnung (Mod)'!Z71,(AA75+'Eingabeblatt Modernisierung'!$E$77)*'Eingabeblatt Modernisierung'!$E$76),AA74+AA77)</f>
        <v>0</v>
      </c>
      <c r="AB72" s="224">
        <f>IF(AB71&gt;AB73,IF(AB12&lt;='Eingabeblatt Modernisierung'!$E$81,'Berechnung (Mod)'!AB75*'Berechnung (Mod)'!AA71,(AB75+'Eingabeblatt Modernisierung'!$E$77)*'Eingabeblatt Modernisierung'!$E$76),AB74+AB77)</f>
        <v>0</v>
      </c>
      <c r="AC72" s="224">
        <f>IF(AC71&gt;AC73,IF(AC12&lt;='Eingabeblatt Modernisierung'!$E$81,'Berechnung (Mod)'!AC75*'Berechnung (Mod)'!AB71,(AC75+'Eingabeblatt Modernisierung'!$E$77)*'Eingabeblatt Modernisierung'!$E$76),AC74+AC77)</f>
        <v>0</v>
      </c>
      <c r="AD72" s="224">
        <f>IF(AD71&gt;AD73,IF(AD12&lt;='Eingabeblatt Modernisierung'!$E$81,'Berechnung (Mod)'!AD75*'Berechnung (Mod)'!AC71,(AD75+'Eingabeblatt Modernisierung'!$E$77)*'Eingabeblatt Modernisierung'!$E$76),AD74+AD77)</f>
        <v>0</v>
      </c>
      <c r="AE72" s="224">
        <f>IF(AE71&gt;AE73,IF(AE12&lt;='Eingabeblatt Modernisierung'!$E$81,'Berechnung (Mod)'!AE75*'Berechnung (Mod)'!AD71,(AE75+'Eingabeblatt Modernisierung'!$E$77)*'Eingabeblatt Modernisierung'!$E$76),AE74+AE77)</f>
        <v>0</v>
      </c>
      <c r="AF72" s="224">
        <f>IF(AF71&gt;AF73,IF(AF12&lt;='Eingabeblatt Modernisierung'!$E$81,'Berechnung (Mod)'!AF75*'Berechnung (Mod)'!AE71,(AF75+'Eingabeblatt Modernisierung'!$E$77)*'Eingabeblatt Modernisierung'!$E$76),AF74+AF77)</f>
        <v>0</v>
      </c>
      <c r="AG72" s="224">
        <f>IF(AG71&gt;AG73,IF(AG12&lt;='Eingabeblatt Modernisierung'!$E$81,'Berechnung (Mod)'!AG75*'Berechnung (Mod)'!AF71,(AG75+'Eingabeblatt Modernisierung'!$E$77)*'Eingabeblatt Modernisierung'!$E$76),AG74+AG77)</f>
        <v>0</v>
      </c>
      <c r="AH72" s="224">
        <f>IF(AH71&gt;AH73,IF(AH12&lt;='Eingabeblatt Modernisierung'!$E$81,'Berechnung (Mod)'!AH75*'Berechnung (Mod)'!AG71,(AH75+'Eingabeblatt Modernisierung'!$E$77)*'Eingabeblatt Modernisierung'!$E$76),AH74+AH77)</f>
        <v>0</v>
      </c>
      <c r="AI72" s="224">
        <f>IF(AI71&gt;AI73,IF(AI12&lt;='Eingabeblatt Modernisierung'!$E$81,'Berechnung (Mod)'!AI75*'Berechnung (Mod)'!AH71,(AI75+'Eingabeblatt Modernisierung'!$E$77)*'Eingabeblatt Modernisierung'!$E$76),AI74+AI77)</f>
        <v>0</v>
      </c>
      <c r="AJ72" s="224">
        <f>IF(AJ71&gt;AJ73,IF(AJ12&lt;='Eingabeblatt Modernisierung'!$E$81,'Berechnung (Mod)'!AJ75*'Berechnung (Mod)'!AI71,(AJ75+'Eingabeblatt Modernisierung'!$E$77)*'Eingabeblatt Modernisierung'!$E$76),AJ74+AJ77)</f>
        <v>0</v>
      </c>
      <c r="AK72" s="224">
        <f>IF(AK71&gt;AK73,IF(AK12&lt;='Eingabeblatt Modernisierung'!$E$81,'Berechnung (Mod)'!AK75*'Berechnung (Mod)'!AJ71,(AK75+'Eingabeblatt Modernisierung'!$E$77)*'Eingabeblatt Modernisierung'!$E$76),AK74+AK77)</f>
        <v>0</v>
      </c>
      <c r="AL72" s="224">
        <f>IF(AL71&gt;AL73,IF(AL12&lt;='Eingabeblatt Modernisierung'!$E$81,'Berechnung (Mod)'!AL75*'Berechnung (Mod)'!AK71,(AL75+'Eingabeblatt Modernisierung'!$E$77)*'Eingabeblatt Modernisierung'!$E$76),AL74+AL77)</f>
        <v>0</v>
      </c>
      <c r="AM72" s="224">
        <f>IF(AM71&gt;AM73,IF(AM12&lt;='Eingabeblatt Modernisierung'!$E$81,'Berechnung (Mod)'!AM75*'Berechnung (Mod)'!AL71,(AM75+'Eingabeblatt Modernisierung'!$E$77)*'Eingabeblatt Modernisierung'!$E$76),AM74+AM77)</f>
        <v>0</v>
      </c>
      <c r="AN72" s="224">
        <f>IF(AN71&gt;AN73,IF(AN12&lt;='Eingabeblatt Modernisierung'!$E$81,'Berechnung (Mod)'!AN75*'Berechnung (Mod)'!AM71,(AN75+'Eingabeblatt Modernisierung'!$E$77)*'Eingabeblatt Modernisierung'!$E$76),AN74+AN77)</f>
        <v>0</v>
      </c>
      <c r="AO72" s="224">
        <f>IF(AO71&gt;AO73,IF(AO12&lt;='Eingabeblatt Modernisierung'!$E$81,'Berechnung (Mod)'!AO75*'Berechnung (Mod)'!AN71,(AO75+'Eingabeblatt Modernisierung'!$E$77)*'Eingabeblatt Modernisierung'!$E$76),AO74+AO77)</f>
        <v>0</v>
      </c>
      <c r="AP72" s="224">
        <f>IF(AP71&gt;AP73,IF(AP12&lt;='Eingabeblatt Modernisierung'!$E$81,'Berechnung (Mod)'!AP75*'Berechnung (Mod)'!AO71,(AP75+'Eingabeblatt Modernisierung'!$E$77)*'Eingabeblatt Modernisierung'!$E$76),AP74+AP77)</f>
        <v>0</v>
      </c>
      <c r="AQ72" s="224">
        <f>IF(AQ71&gt;AQ73,IF(AQ12&lt;='Eingabeblatt Modernisierung'!$E$81,'Berechnung (Mod)'!AQ75*'Berechnung (Mod)'!AP71,(AQ75+'Eingabeblatt Modernisierung'!$E$77)*'Eingabeblatt Modernisierung'!$E$76),AQ74+AQ77)</f>
        <v>0</v>
      </c>
    </row>
    <row r="73" spans="1:44" s="146" customFormat="1" outlineLevel="1">
      <c r="A73" s="219"/>
      <c r="B73" s="223" t="s">
        <v>49</v>
      </c>
      <c r="C73" s="226"/>
      <c r="D73" s="227">
        <f>(IF(D12&lt;='Eingabeblatt Modernisierung'!$E$81,'Berechnung (Mod)'!D75*'Berechnung (Mod)'!C71,(D75+'Eingabeblatt Modernisierung'!$E$77)*'Eingabeblatt Modernisierung'!$E$76))-D77</f>
        <v>0</v>
      </c>
      <c r="E73" s="227">
        <f>(IF(E12&lt;='Eingabeblatt Modernisierung'!$E$81,'Berechnung (Mod)'!E75*'Berechnung (Mod)'!D71,(E75+'Eingabeblatt Modernisierung'!$E$77)*'Eingabeblatt Modernisierung'!$E$76))-E77</f>
        <v>0</v>
      </c>
      <c r="F73" s="227">
        <f>(IF(F12&lt;='Eingabeblatt Modernisierung'!$E$81,'Berechnung (Mod)'!F75*'Berechnung (Mod)'!E71,(F75+'Eingabeblatt Modernisierung'!$E$77)*'Eingabeblatt Modernisierung'!$E$76))-F77</f>
        <v>0</v>
      </c>
      <c r="G73" s="227">
        <f>(IF(G12&lt;='Eingabeblatt Modernisierung'!$E$81,'Berechnung (Mod)'!G75*'Berechnung (Mod)'!F71,(G75+'Eingabeblatt Modernisierung'!$E$77)*'Eingabeblatt Modernisierung'!$E$76))-G77</f>
        <v>0</v>
      </c>
      <c r="H73" s="227">
        <f>(IF(H12&lt;='Eingabeblatt Modernisierung'!$E$81,'Berechnung (Mod)'!H75*'Berechnung (Mod)'!G71,(H75+'Eingabeblatt Modernisierung'!$E$77)*'Eingabeblatt Modernisierung'!$E$76))-H77</f>
        <v>0</v>
      </c>
      <c r="I73" s="227">
        <f>(IF(I12&lt;='Eingabeblatt Modernisierung'!$E$81,'Berechnung (Mod)'!I75*'Berechnung (Mod)'!H71,(I75+'Eingabeblatt Modernisierung'!$E$77)*'Eingabeblatt Modernisierung'!$E$76))-I77</f>
        <v>0</v>
      </c>
      <c r="J73" s="227">
        <f>(IF(J12&lt;='Eingabeblatt Modernisierung'!$E$81,'Berechnung (Mod)'!J75*'Berechnung (Mod)'!I71,(J75+'Eingabeblatt Modernisierung'!$E$77)*'Eingabeblatt Modernisierung'!$E$76))-J77</f>
        <v>0</v>
      </c>
      <c r="K73" s="227">
        <f>(IF(K12&lt;='Eingabeblatt Modernisierung'!$E$81,'Berechnung (Mod)'!K75*'Berechnung (Mod)'!J71,(K75+'Eingabeblatt Modernisierung'!$E$77)*'Eingabeblatt Modernisierung'!$E$76))-K77</f>
        <v>0</v>
      </c>
      <c r="L73" s="227">
        <f>(IF(L12&lt;='Eingabeblatt Modernisierung'!$E$81,'Berechnung (Mod)'!L75*'Berechnung (Mod)'!K71,(L75+'Eingabeblatt Modernisierung'!$E$77)*'Eingabeblatt Modernisierung'!$E$76))-L77</f>
        <v>0</v>
      </c>
      <c r="M73" s="227">
        <f>(IF(M12&lt;='Eingabeblatt Modernisierung'!$E$81,'Berechnung (Mod)'!M75*'Berechnung (Mod)'!L71,(M75+'Eingabeblatt Modernisierung'!$E$77)*'Eingabeblatt Modernisierung'!$E$76))-M77</f>
        <v>0</v>
      </c>
      <c r="N73" s="227">
        <f>(IF(N12&lt;='Eingabeblatt Modernisierung'!$E$81,'Berechnung (Mod)'!N75*'Berechnung (Mod)'!M71,(N75+'Eingabeblatt Modernisierung'!$E$77)*'Eingabeblatt Modernisierung'!$E$76))-N77</f>
        <v>0</v>
      </c>
      <c r="O73" s="227">
        <f>(IF(O12&lt;='Eingabeblatt Modernisierung'!$E$81,'Berechnung (Mod)'!O75*'Berechnung (Mod)'!N71,(O75+'Eingabeblatt Modernisierung'!$E$77)*'Eingabeblatt Modernisierung'!$E$76))-O77</f>
        <v>0</v>
      </c>
      <c r="P73" s="227">
        <f>(IF(P12&lt;='Eingabeblatt Modernisierung'!$E$81,'Berechnung (Mod)'!P75*'Berechnung (Mod)'!O71,(P75+'Eingabeblatt Modernisierung'!$E$77)*'Eingabeblatt Modernisierung'!$E$76))-P77</f>
        <v>0</v>
      </c>
      <c r="Q73" s="227">
        <f>(IF(Q12&lt;='Eingabeblatt Modernisierung'!$E$81,'Berechnung (Mod)'!Q75*'Berechnung (Mod)'!P71,(Q75+'Eingabeblatt Modernisierung'!$E$77)*'Eingabeblatt Modernisierung'!$E$76))-Q77</f>
        <v>0</v>
      </c>
      <c r="R73" s="227">
        <f>(IF(R12&lt;='Eingabeblatt Modernisierung'!$E$81,'Berechnung (Mod)'!R75*'Berechnung (Mod)'!Q71,(R75+'Eingabeblatt Modernisierung'!$E$77)*'Eingabeblatt Modernisierung'!$E$76))-R77</f>
        <v>0</v>
      </c>
      <c r="S73" s="227">
        <f>(IF(S12&lt;='Eingabeblatt Modernisierung'!$E$81,'Berechnung (Mod)'!S75*'Berechnung (Mod)'!R71,(S75+'Eingabeblatt Modernisierung'!$E$77)*'Eingabeblatt Modernisierung'!$E$76))-S77</f>
        <v>0</v>
      </c>
      <c r="T73" s="227">
        <f>(IF(T12&lt;='Eingabeblatt Modernisierung'!$E$81,'Berechnung (Mod)'!T75*'Berechnung (Mod)'!S71,(T75+'Eingabeblatt Modernisierung'!$E$77)*'Eingabeblatt Modernisierung'!$E$76))-T77</f>
        <v>0</v>
      </c>
      <c r="U73" s="227">
        <f>(IF(U12&lt;='Eingabeblatt Modernisierung'!$E$81,'Berechnung (Mod)'!U75*'Berechnung (Mod)'!T71,(U75+'Eingabeblatt Modernisierung'!$E$77)*'Eingabeblatt Modernisierung'!$E$76))-U77</f>
        <v>0</v>
      </c>
      <c r="V73" s="227">
        <f>(IF(V12&lt;='Eingabeblatt Modernisierung'!$E$81,'Berechnung (Mod)'!V75*'Berechnung (Mod)'!U71,(V75+'Eingabeblatt Modernisierung'!$E$77)*'Eingabeblatt Modernisierung'!$E$76))-V77</f>
        <v>0</v>
      </c>
      <c r="W73" s="227">
        <f>(IF(W12&lt;='Eingabeblatt Modernisierung'!$E$81,'Berechnung (Mod)'!W75*'Berechnung (Mod)'!V71,(W75+'Eingabeblatt Modernisierung'!$E$77)*'Eingabeblatt Modernisierung'!$E$76))-W77</f>
        <v>0</v>
      </c>
      <c r="X73" s="227">
        <f>(IF(X12&lt;='Eingabeblatt Modernisierung'!$E$81,'Berechnung (Mod)'!X75*'Berechnung (Mod)'!W71,(X75+'Eingabeblatt Modernisierung'!$E$77)*'Eingabeblatt Modernisierung'!$E$76))-X77</f>
        <v>0</v>
      </c>
      <c r="Y73" s="227">
        <f>(IF(Y12&lt;='Eingabeblatt Modernisierung'!$E$81,'Berechnung (Mod)'!Y75*'Berechnung (Mod)'!X71,(Y75+'Eingabeblatt Modernisierung'!$E$77)*'Eingabeblatt Modernisierung'!$E$76))-Y77</f>
        <v>0</v>
      </c>
      <c r="Z73" s="227">
        <f>(IF(Z12&lt;='Eingabeblatt Modernisierung'!$E$81,'Berechnung (Mod)'!Z75*'Berechnung (Mod)'!Y71,(Z75+'Eingabeblatt Modernisierung'!$E$77)*'Eingabeblatt Modernisierung'!$E$76))-Z77</f>
        <v>0</v>
      </c>
      <c r="AA73" s="227">
        <f>(IF(AA12&lt;='Eingabeblatt Modernisierung'!$E$81,'Berechnung (Mod)'!AA75*'Berechnung (Mod)'!Z71,(AA75+'Eingabeblatt Modernisierung'!$E$77)*'Eingabeblatt Modernisierung'!$E$76))-AA77</f>
        <v>0</v>
      </c>
      <c r="AB73" s="227">
        <f>(IF(AB12&lt;='Eingabeblatt Modernisierung'!$E$81,'Berechnung (Mod)'!AB75*'Berechnung (Mod)'!AA71,(AB75+'Eingabeblatt Modernisierung'!$E$77)*'Eingabeblatt Modernisierung'!$E$76))-AB77</f>
        <v>0</v>
      </c>
      <c r="AC73" s="227">
        <f>(IF(AC12&lt;='Eingabeblatt Modernisierung'!$E$81,'Berechnung (Mod)'!AC75*'Berechnung (Mod)'!AB71,(AC75+'Eingabeblatt Modernisierung'!$E$77)*'Eingabeblatt Modernisierung'!$E$76))-AC77</f>
        <v>0</v>
      </c>
      <c r="AD73" s="227">
        <f>(IF(AD12&lt;='Eingabeblatt Modernisierung'!$E$81,'Berechnung (Mod)'!AD75*'Berechnung (Mod)'!AC71,(AD75+'Eingabeblatt Modernisierung'!$E$77)*'Eingabeblatt Modernisierung'!$E$76))-AD77</f>
        <v>0</v>
      </c>
      <c r="AE73" s="227">
        <f>(IF(AE12&lt;='Eingabeblatt Modernisierung'!$E$81,'Berechnung (Mod)'!AE75*'Berechnung (Mod)'!AD71,(AE75+'Eingabeblatt Modernisierung'!$E$77)*'Eingabeblatt Modernisierung'!$E$76))-AE77</f>
        <v>0</v>
      </c>
      <c r="AF73" s="227">
        <f>(IF(AF12&lt;='Eingabeblatt Modernisierung'!$E$81,'Berechnung (Mod)'!AF75*'Berechnung (Mod)'!AE71,(AF75+'Eingabeblatt Modernisierung'!$E$77)*'Eingabeblatt Modernisierung'!$E$76))-AF77</f>
        <v>0</v>
      </c>
      <c r="AG73" s="227">
        <f>(IF(AG12&lt;='Eingabeblatt Modernisierung'!$E$81,'Berechnung (Mod)'!AG75*'Berechnung (Mod)'!AF71,(AG75+'Eingabeblatt Modernisierung'!$E$77)*'Eingabeblatt Modernisierung'!$E$76))-AG77</f>
        <v>0</v>
      </c>
      <c r="AH73" s="227">
        <f>(IF(AH12&lt;='Eingabeblatt Modernisierung'!$E$81,'Berechnung (Mod)'!AH75*'Berechnung (Mod)'!AG71,(AH75+'Eingabeblatt Modernisierung'!$E$77)*'Eingabeblatt Modernisierung'!$E$76))-AH77</f>
        <v>0</v>
      </c>
      <c r="AI73" s="227">
        <f>(IF(AI12&lt;='Eingabeblatt Modernisierung'!$E$81,'Berechnung (Mod)'!AI75*'Berechnung (Mod)'!AH71,(AI75+'Eingabeblatt Modernisierung'!$E$77)*'Eingabeblatt Modernisierung'!$E$76))-AI77</f>
        <v>0</v>
      </c>
      <c r="AJ73" s="227">
        <f>(IF(AJ12&lt;='Eingabeblatt Modernisierung'!$E$81,'Berechnung (Mod)'!AJ75*'Berechnung (Mod)'!AI71,(AJ75+'Eingabeblatt Modernisierung'!$E$77)*'Eingabeblatt Modernisierung'!$E$76))-AJ77</f>
        <v>0</v>
      </c>
      <c r="AK73" s="227">
        <f>(IF(AK12&lt;='Eingabeblatt Modernisierung'!$E$81,'Berechnung (Mod)'!AK75*'Berechnung (Mod)'!AJ71,(AK75+'Eingabeblatt Modernisierung'!$E$77)*'Eingabeblatt Modernisierung'!$E$76))-AK77</f>
        <v>0</v>
      </c>
      <c r="AL73" s="227">
        <f>(IF(AL12&lt;='Eingabeblatt Modernisierung'!$E$81,'Berechnung (Mod)'!AL75*'Berechnung (Mod)'!AK71,(AL75+'Eingabeblatt Modernisierung'!$E$77)*'Eingabeblatt Modernisierung'!$E$76))-AL77</f>
        <v>0</v>
      </c>
      <c r="AM73" s="227">
        <f>(IF(AM12&lt;='Eingabeblatt Modernisierung'!$E$81,'Berechnung (Mod)'!AM75*'Berechnung (Mod)'!AL71,(AM75+'Eingabeblatt Modernisierung'!$E$77)*'Eingabeblatt Modernisierung'!$E$76))-AM77</f>
        <v>0</v>
      </c>
      <c r="AN73" s="227">
        <f>(IF(AN12&lt;='Eingabeblatt Modernisierung'!$E$81,'Berechnung (Mod)'!AN75*'Berechnung (Mod)'!AM71,(AN75+'Eingabeblatt Modernisierung'!$E$77)*'Eingabeblatt Modernisierung'!$E$76))-AN77</f>
        <v>0</v>
      </c>
      <c r="AO73" s="227">
        <f>(IF(AO12&lt;='Eingabeblatt Modernisierung'!$E$81,'Berechnung (Mod)'!AO75*'Berechnung (Mod)'!AN71,(AO75+'Eingabeblatt Modernisierung'!$E$77)*'Eingabeblatt Modernisierung'!$E$76))-AO77</f>
        <v>0</v>
      </c>
      <c r="AP73" s="227">
        <f>(IF(AP12&lt;='Eingabeblatt Modernisierung'!$E$81,'Berechnung (Mod)'!AP75*'Berechnung (Mod)'!AO71,(AP75+'Eingabeblatt Modernisierung'!$E$77)*'Eingabeblatt Modernisierung'!$E$76))-AP77</f>
        <v>0</v>
      </c>
      <c r="AQ73" s="227">
        <f>(IF(AQ12&lt;='Eingabeblatt Modernisierung'!$E$81,'Berechnung (Mod)'!AQ75*'Berechnung (Mod)'!AP71,(AQ75+'Eingabeblatt Modernisierung'!$E$77)*'Eingabeblatt Modernisierung'!$E$76))-AQ77</f>
        <v>0</v>
      </c>
    </row>
    <row r="74" spans="1:44" s="146" customFormat="1" outlineLevel="1">
      <c r="A74" s="219"/>
      <c r="B74" s="223" t="s">
        <v>50</v>
      </c>
      <c r="C74" s="226"/>
      <c r="D74" s="227">
        <f>IF(C71&lt;=0,D71,C71-D71)</f>
        <v>0</v>
      </c>
      <c r="E74" s="227">
        <f t="shared" ref="E74:AQ74" si="40">IF(D71&lt;=0,E71,D71-E71)</f>
        <v>0</v>
      </c>
      <c r="F74" s="227">
        <f t="shared" si="40"/>
        <v>0</v>
      </c>
      <c r="G74" s="227">
        <f t="shared" si="40"/>
        <v>0</v>
      </c>
      <c r="H74" s="227">
        <f t="shared" si="40"/>
        <v>0</v>
      </c>
      <c r="I74" s="227">
        <f t="shared" si="40"/>
        <v>0</v>
      </c>
      <c r="J74" s="227">
        <f t="shared" si="40"/>
        <v>0</v>
      </c>
      <c r="K74" s="227">
        <f t="shared" si="40"/>
        <v>0</v>
      </c>
      <c r="L74" s="227">
        <f t="shared" si="40"/>
        <v>0</v>
      </c>
      <c r="M74" s="227">
        <f t="shared" si="40"/>
        <v>0</v>
      </c>
      <c r="N74" s="227">
        <f t="shared" si="40"/>
        <v>0</v>
      </c>
      <c r="O74" s="227">
        <f t="shared" si="40"/>
        <v>0</v>
      </c>
      <c r="P74" s="227">
        <f t="shared" si="40"/>
        <v>0</v>
      </c>
      <c r="Q74" s="227">
        <f t="shared" si="40"/>
        <v>0</v>
      </c>
      <c r="R74" s="227">
        <f t="shared" si="40"/>
        <v>0</v>
      </c>
      <c r="S74" s="227">
        <f t="shared" si="40"/>
        <v>0</v>
      </c>
      <c r="T74" s="227">
        <f t="shared" si="40"/>
        <v>0</v>
      </c>
      <c r="U74" s="227">
        <f t="shared" si="40"/>
        <v>0</v>
      </c>
      <c r="V74" s="227">
        <f t="shared" si="40"/>
        <v>0</v>
      </c>
      <c r="W74" s="227">
        <f t="shared" si="40"/>
        <v>0</v>
      </c>
      <c r="X74" s="227">
        <f t="shared" si="40"/>
        <v>0</v>
      </c>
      <c r="Y74" s="227">
        <f t="shared" si="40"/>
        <v>0</v>
      </c>
      <c r="Z74" s="227">
        <f t="shared" si="40"/>
        <v>0</v>
      </c>
      <c r="AA74" s="227">
        <f t="shared" si="40"/>
        <v>0</v>
      </c>
      <c r="AB74" s="227">
        <f t="shared" si="40"/>
        <v>0</v>
      </c>
      <c r="AC74" s="227">
        <f t="shared" si="40"/>
        <v>0</v>
      </c>
      <c r="AD74" s="227">
        <f t="shared" si="40"/>
        <v>0</v>
      </c>
      <c r="AE74" s="227">
        <f t="shared" si="40"/>
        <v>0</v>
      </c>
      <c r="AF74" s="227">
        <f t="shared" si="40"/>
        <v>0</v>
      </c>
      <c r="AG74" s="227">
        <f t="shared" si="40"/>
        <v>0</v>
      </c>
      <c r="AH74" s="227">
        <f t="shared" si="40"/>
        <v>0</v>
      </c>
      <c r="AI74" s="227">
        <f t="shared" si="40"/>
        <v>0</v>
      </c>
      <c r="AJ74" s="227">
        <f t="shared" si="40"/>
        <v>0</v>
      </c>
      <c r="AK74" s="227">
        <f t="shared" si="40"/>
        <v>0</v>
      </c>
      <c r="AL74" s="227">
        <f t="shared" si="40"/>
        <v>0</v>
      </c>
      <c r="AM74" s="227">
        <f t="shared" si="40"/>
        <v>0</v>
      </c>
      <c r="AN74" s="227">
        <f t="shared" si="40"/>
        <v>0</v>
      </c>
      <c r="AO74" s="227">
        <f t="shared" si="40"/>
        <v>0</v>
      </c>
      <c r="AP74" s="227">
        <f t="shared" si="40"/>
        <v>0</v>
      </c>
      <c r="AQ74" s="227">
        <f t="shared" si="40"/>
        <v>0</v>
      </c>
    </row>
    <row r="75" spans="1:44" s="146" customFormat="1" outlineLevel="1">
      <c r="A75" s="219"/>
      <c r="B75" s="223" t="s">
        <v>51</v>
      </c>
      <c r="C75" s="226"/>
      <c r="D75" s="228">
        <f>IF(D12&lt;='Eingabeblatt Modernisierung'!$E$79,'Eingabeblatt Modernisierung'!$E$78,'Eingabeblatt Modernisierung'!$E$80)</f>
        <v>4.6210000000000001E-2</v>
      </c>
      <c r="E75" s="228">
        <f>IF(E12&lt;='Eingabeblatt Modernisierung'!$E$79,'Eingabeblatt Modernisierung'!$E$78,'Eingabeblatt Modernisierung'!$E$80)</f>
        <v>4.6210000000000001E-2</v>
      </c>
      <c r="F75" s="228">
        <f>IF(F12&lt;='Eingabeblatt Modernisierung'!$E$79,'Eingabeblatt Modernisierung'!$E$78,'Eingabeblatt Modernisierung'!$E$80)</f>
        <v>4.6210000000000001E-2</v>
      </c>
      <c r="G75" s="228">
        <f>IF(G12&lt;='Eingabeblatt Modernisierung'!$E$79,'Eingabeblatt Modernisierung'!$E$78,'Eingabeblatt Modernisierung'!$E$80)</f>
        <v>4.6210000000000001E-2</v>
      </c>
      <c r="H75" s="228">
        <f>IF(H12&lt;='Eingabeblatt Modernisierung'!$E$79,'Eingabeblatt Modernisierung'!$E$78,'Eingabeblatt Modernisierung'!$E$80)</f>
        <v>4.6210000000000001E-2</v>
      </c>
      <c r="I75" s="228">
        <f>IF(I12&lt;='Eingabeblatt Modernisierung'!$E$79,'Eingabeblatt Modernisierung'!$E$78,'Eingabeblatt Modernisierung'!$E$80)</f>
        <v>4.6210000000000001E-2</v>
      </c>
      <c r="J75" s="228">
        <f>IF(J12&lt;='Eingabeblatt Modernisierung'!$E$79,'Eingabeblatt Modernisierung'!$E$78,'Eingabeblatt Modernisierung'!$E$80)</f>
        <v>4.6210000000000001E-2</v>
      </c>
      <c r="K75" s="228">
        <f>IF(K12&lt;='Eingabeblatt Modernisierung'!$E$79,'Eingabeblatt Modernisierung'!$E$78,'Eingabeblatt Modernisierung'!$E$80)</f>
        <v>4.6210000000000001E-2</v>
      </c>
      <c r="L75" s="228">
        <f>IF(L12&lt;='Eingabeblatt Modernisierung'!$E$79,'Eingabeblatt Modernisierung'!$E$78,'Eingabeblatt Modernisierung'!$E$80)</f>
        <v>4.6210000000000001E-2</v>
      </c>
      <c r="M75" s="228">
        <f>IF(M12&lt;='Eingabeblatt Modernisierung'!$E$79,'Eingabeblatt Modernisierung'!$E$78,'Eingabeblatt Modernisierung'!$E$80)</f>
        <v>4.6210000000000001E-2</v>
      </c>
      <c r="N75" s="228">
        <f>IF(N12&lt;='Eingabeblatt Modernisierung'!$E$79,'Eingabeblatt Modernisierung'!$E$78,'Eingabeblatt Modernisierung'!$E$80)</f>
        <v>4.6210000000000001E-2</v>
      </c>
      <c r="O75" s="228">
        <f>IF(O12&lt;='Eingabeblatt Modernisierung'!$E$79,'Eingabeblatt Modernisierung'!$E$78,'Eingabeblatt Modernisierung'!$E$80)</f>
        <v>4.6210000000000001E-2</v>
      </c>
      <c r="P75" s="228">
        <f>IF(P12&lt;='Eingabeblatt Modernisierung'!$E$79,'Eingabeblatt Modernisierung'!$E$78,'Eingabeblatt Modernisierung'!$E$80)</f>
        <v>4.6210000000000001E-2</v>
      </c>
      <c r="Q75" s="228">
        <f>IF(Q12&lt;='Eingabeblatt Modernisierung'!$E$79,'Eingabeblatt Modernisierung'!$E$78,'Eingabeblatt Modernisierung'!$E$80)</f>
        <v>4.6210000000000001E-2</v>
      </c>
      <c r="R75" s="228">
        <f>IF(R12&lt;='Eingabeblatt Modernisierung'!$E$79,'Eingabeblatt Modernisierung'!$E$78,'Eingabeblatt Modernisierung'!$E$80)</f>
        <v>4.6210000000000001E-2</v>
      </c>
      <c r="S75" s="228">
        <f>IF(S12&lt;='Eingabeblatt Modernisierung'!$E$79,'Eingabeblatt Modernisierung'!$E$78,'Eingabeblatt Modernisierung'!$E$80)</f>
        <v>4.6210000000000001E-2</v>
      </c>
      <c r="T75" s="228">
        <f>IF(T12&lt;='Eingabeblatt Modernisierung'!$E$79,'Eingabeblatt Modernisierung'!$E$78,'Eingabeblatt Modernisierung'!$E$80)</f>
        <v>4.6210000000000001E-2</v>
      </c>
      <c r="U75" s="228">
        <f>IF(U12&lt;='Eingabeblatt Modernisierung'!$E$79,'Eingabeblatt Modernisierung'!$E$78,'Eingabeblatt Modernisierung'!$E$80)</f>
        <v>4.6210000000000001E-2</v>
      </c>
      <c r="V75" s="228">
        <f>IF(V12&lt;='Eingabeblatt Modernisierung'!$E$79,'Eingabeblatt Modernisierung'!$E$78,'Eingabeblatt Modernisierung'!$E$80)</f>
        <v>4.6210000000000001E-2</v>
      </c>
      <c r="W75" s="228">
        <f>IF(W12&lt;='Eingabeblatt Modernisierung'!$E$79,'Eingabeblatt Modernisierung'!$E$78,'Eingabeblatt Modernisierung'!$E$80)</f>
        <v>4.6210000000000001E-2</v>
      </c>
      <c r="X75" s="228">
        <f>IF(X12&lt;='Eingabeblatt Modernisierung'!$E$79,'Eingabeblatt Modernisierung'!$E$78,'Eingabeblatt Modernisierung'!$E$80)</f>
        <v>4.6210000000000001E-2</v>
      </c>
      <c r="Y75" s="228">
        <f>IF(Y12&lt;='Eingabeblatt Modernisierung'!$E$79,'Eingabeblatt Modernisierung'!$E$78,'Eingabeblatt Modernisierung'!$E$80)</f>
        <v>4.6210000000000001E-2</v>
      </c>
      <c r="Z75" s="228">
        <f>IF(Z12&lt;='Eingabeblatt Modernisierung'!$E$79,'Eingabeblatt Modernisierung'!$E$78,'Eingabeblatt Modernisierung'!$E$80)</f>
        <v>4.6210000000000001E-2</v>
      </c>
      <c r="AA75" s="228">
        <f>IF(AA12&lt;='Eingabeblatt Modernisierung'!$E$79,'Eingabeblatt Modernisierung'!$E$78,'Eingabeblatt Modernisierung'!$E$80)</f>
        <v>4.6210000000000001E-2</v>
      </c>
      <c r="AB75" s="228">
        <f>IF(AB12&lt;='Eingabeblatt Modernisierung'!$E$79,'Eingabeblatt Modernisierung'!$E$78,'Eingabeblatt Modernisierung'!$E$80)</f>
        <v>4.6210000000000001E-2</v>
      </c>
      <c r="AC75" s="228">
        <f>IF(AC12&lt;='Eingabeblatt Modernisierung'!$E$79,'Eingabeblatt Modernisierung'!$E$78,'Eingabeblatt Modernisierung'!$E$80)</f>
        <v>4.6210000000000001E-2</v>
      </c>
      <c r="AD75" s="228">
        <f>IF(AD12&lt;='Eingabeblatt Modernisierung'!$E$79,'Eingabeblatt Modernisierung'!$E$78,'Eingabeblatt Modernisierung'!$E$80)</f>
        <v>4.6210000000000001E-2</v>
      </c>
      <c r="AE75" s="228">
        <f>IF(AE12&lt;='Eingabeblatt Modernisierung'!$E$79,'Eingabeblatt Modernisierung'!$E$78,'Eingabeblatt Modernisierung'!$E$80)</f>
        <v>4.6210000000000001E-2</v>
      </c>
      <c r="AF75" s="228">
        <f>IF(AF12&lt;='Eingabeblatt Modernisierung'!$E$79,'Eingabeblatt Modernisierung'!$E$78,'Eingabeblatt Modernisierung'!$E$80)</f>
        <v>4.6210000000000001E-2</v>
      </c>
      <c r="AG75" s="228">
        <f>IF(AG12&lt;='Eingabeblatt Modernisierung'!$E$79,'Eingabeblatt Modernisierung'!$E$78,'Eingabeblatt Modernisierung'!$E$80)</f>
        <v>4.6210000000000001E-2</v>
      </c>
      <c r="AH75" s="228">
        <f>IF(AH12&lt;='Eingabeblatt Modernisierung'!$E$79,'Eingabeblatt Modernisierung'!$E$78,'Eingabeblatt Modernisierung'!$E$80)</f>
        <v>4.6210000000000001E-2</v>
      </c>
      <c r="AI75" s="228">
        <f>IF(AI12&lt;='Eingabeblatt Modernisierung'!$E$79,'Eingabeblatt Modernisierung'!$E$78,'Eingabeblatt Modernisierung'!$E$80)</f>
        <v>4.6210000000000001E-2</v>
      </c>
      <c r="AJ75" s="228">
        <f>IF(AJ12&lt;='Eingabeblatt Modernisierung'!$E$79,'Eingabeblatt Modernisierung'!$E$78,'Eingabeblatt Modernisierung'!$E$80)</f>
        <v>4.6210000000000001E-2</v>
      </c>
      <c r="AK75" s="228">
        <f>IF(AK12&lt;='Eingabeblatt Modernisierung'!$E$79,'Eingabeblatt Modernisierung'!$E$78,'Eingabeblatt Modernisierung'!$E$80)</f>
        <v>4.6210000000000001E-2</v>
      </c>
      <c r="AL75" s="228">
        <f>IF(AL12&lt;='Eingabeblatt Modernisierung'!$E$79,'Eingabeblatt Modernisierung'!$E$78,'Eingabeblatt Modernisierung'!$E$80)</f>
        <v>4.6210000000000001E-2</v>
      </c>
      <c r="AM75" s="228">
        <f>IF(AM12&lt;='Eingabeblatt Modernisierung'!$E$79,'Eingabeblatt Modernisierung'!$E$78,'Eingabeblatt Modernisierung'!$E$80)</f>
        <v>4.6210000000000001E-2</v>
      </c>
      <c r="AN75" s="228">
        <f>IF(AN12&lt;='Eingabeblatt Modernisierung'!$E$79,'Eingabeblatt Modernisierung'!$E$78,'Eingabeblatt Modernisierung'!$E$80)</f>
        <v>4.6210000000000001E-2</v>
      </c>
      <c r="AO75" s="228">
        <f>IF(AO12&lt;='Eingabeblatt Modernisierung'!$E$79,'Eingabeblatt Modernisierung'!$E$78,'Eingabeblatt Modernisierung'!$E$80)</f>
        <v>4.6210000000000001E-2</v>
      </c>
      <c r="AP75" s="228">
        <f>IF(AP12&lt;='Eingabeblatt Modernisierung'!$E$79,'Eingabeblatt Modernisierung'!$E$78,'Eingabeblatt Modernisierung'!$E$80)</f>
        <v>4.6210000000000001E-2</v>
      </c>
      <c r="AQ75" s="228">
        <f>IF(AQ12&lt;='Eingabeblatt Modernisierung'!$E$79,'Eingabeblatt Modernisierung'!$E$78,'Eingabeblatt Modernisierung'!$E$80)</f>
        <v>4.6210000000000001E-2</v>
      </c>
    </row>
    <row r="76" spans="1:44" s="146" customFormat="1" outlineLevel="1">
      <c r="A76" s="219"/>
      <c r="B76" s="223" t="s">
        <v>52</v>
      </c>
      <c r="C76" s="226"/>
      <c r="D76" s="226" t="str">
        <f>IF(D77&gt;0,D75,"0")</f>
        <v>0</v>
      </c>
      <c r="E76" s="226" t="str">
        <f t="shared" ref="E76:AQ76" si="41">IF(E77&gt;0,E75,"0")</f>
        <v>0</v>
      </c>
      <c r="F76" s="226" t="str">
        <f t="shared" si="41"/>
        <v>0</v>
      </c>
      <c r="G76" s="226" t="str">
        <f t="shared" si="41"/>
        <v>0</v>
      </c>
      <c r="H76" s="226" t="str">
        <f t="shared" si="41"/>
        <v>0</v>
      </c>
      <c r="I76" s="226" t="str">
        <f t="shared" si="41"/>
        <v>0</v>
      </c>
      <c r="J76" s="226" t="str">
        <f t="shared" si="41"/>
        <v>0</v>
      </c>
      <c r="K76" s="226" t="str">
        <f t="shared" si="41"/>
        <v>0</v>
      </c>
      <c r="L76" s="226" t="str">
        <f t="shared" si="41"/>
        <v>0</v>
      </c>
      <c r="M76" s="226" t="str">
        <f t="shared" si="41"/>
        <v>0</v>
      </c>
      <c r="N76" s="226" t="str">
        <f t="shared" si="41"/>
        <v>0</v>
      </c>
      <c r="O76" s="226" t="str">
        <f t="shared" si="41"/>
        <v>0</v>
      </c>
      <c r="P76" s="226" t="str">
        <f t="shared" si="41"/>
        <v>0</v>
      </c>
      <c r="Q76" s="226" t="str">
        <f t="shared" si="41"/>
        <v>0</v>
      </c>
      <c r="R76" s="226" t="str">
        <f t="shared" si="41"/>
        <v>0</v>
      </c>
      <c r="S76" s="226" t="str">
        <f t="shared" si="41"/>
        <v>0</v>
      </c>
      <c r="T76" s="226" t="str">
        <f t="shared" si="41"/>
        <v>0</v>
      </c>
      <c r="U76" s="226" t="str">
        <f t="shared" si="41"/>
        <v>0</v>
      </c>
      <c r="V76" s="226" t="str">
        <f t="shared" si="41"/>
        <v>0</v>
      </c>
      <c r="W76" s="226" t="str">
        <f t="shared" si="41"/>
        <v>0</v>
      </c>
      <c r="X76" s="226" t="str">
        <f t="shared" si="41"/>
        <v>0</v>
      </c>
      <c r="Y76" s="226" t="str">
        <f t="shared" si="41"/>
        <v>0</v>
      </c>
      <c r="Z76" s="226" t="str">
        <f t="shared" si="41"/>
        <v>0</v>
      </c>
      <c r="AA76" s="226" t="str">
        <f t="shared" si="41"/>
        <v>0</v>
      </c>
      <c r="AB76" s="226" t="str">
        <f t="shared" si="41"/>
        <v>0</v>
      </c>
      <c r="AC76" s="226" t="str">
        <f t="shared" si="41"/>
        <v>0</v>
      </c>
      <c r="AD76" s="226" t="str">
        <f t="shared" si="41"/>
        <v>0</v>
      </c>
      <c r="AE76" s="226" t="str">
        <f t="shared" si="41"/>
        <v>0</v>
      </c>
      <c r="AF76" s="226" t="str">
        <f t="shared" si="41"/>
        <v>0</v>
      </c>
      <c r="AG76" s="226" t="str">
        <f t="shared" si="41"/>
        <v>0</v>
      </c>
      <c r="AH76" s="226" t="str">
        <f t="shared" si="41"/>
        <v>0</v>
      </c>
      <c r="AI76" s="226" t="str">
        <f t="shared" si="41"/>
        <v>0</v>
      </c>
      <c r="AJ76" s="226" t="str">
        <f t="shared" si="41"/>
        <v>0</v>
      </c>
      <c r="AK76" s="226" t="str">
        <f t="shared" si="41"/>
        <v>0</v>
      </c>
      <c r="AL76" s="226" t="str">
        <f t="shared" si="41"/>
        <v>0</v>
      </c>
      <c r="AM76" s="226" t="str">
        <f t="shared" si="41"/>
        <v>0</v>
      </c>
      <c r="AN76" s="226" t="str">
        <f t="shared" si="41"/>
        <v>0</v>
      </c>
      <c r="AO76" s="226" t="str">
        <f t="shared" si="41"/>
        <v>0</v>
      </c>
      <c r="AP76" s="226" t="str">
        <f t="shared" si="41"/>
        <v>0</v>
      </c>
      <c r="AQ76" s="226" t="str">
        <f t="shared" si="41"/>
        <v>0</v>
      </c>
    </row>
    <row r="77" spans="1:44" s="146" customFormat="1" ht="13.5" outlineLevel="1" thickBot="1">
      <c r="A77" s="219"/>
      <c r="B77" s="229" t="s">
        <v>53</v>
      </c>
      <c r="C77" s="230"/>
      <c r="D77" s="231">
        <f>(D75*C71)</f>
        <v>0</v>
      </c>
      <c r="E77" s="231">
        <f t="shared" ref="E77:AQ77" si="42">(E75*D71)</f>
        <v>0</v>
      </c>
      <c r="F77" s="231">
        <f t="shared" si="42"/>
        <v>0</v>
      </c>
      <c r="G77" s="231">
        <f t="shared" si="42"/>
        <v>0</v>
      </c>
      <c r="H77" s="231">
        <f t="shared" si="42"/>
        <v>0</v>
      </c>
      <c r="I77" s="231">
        <f t="shared" si="42"/>
        <v>0</v>
      </c>
      <c r="J77" s="231">
        <f t="shared" si="42"/>
        <v>0</v>
      </c>
      <c r="K77" s="231">
        <f t="shared" si="42"/>
        <v>0</v>
      </c>
      <c r="L77" s="231">
        <f t="shared" si="42"/>
        <v>0</v>
      </c>
      <c r="M77" s="231">
        <f t="shared" si="42"/>
        <v>0</v>
      </c>
      <c r="N77" s="231">
        <f t="shared" si="42"/>
        <v>0</v>
      </c>
      <c r="O77" s="231">
        <f t="shared" si="42"/>
        <v>0</v>
      </c>
      <c r="P77" s="231">
        <f t="shared" si="42"/>
        <v>0</v>
      </c>
      <c r="Q77" s="231">
        <f t="shared" si="42"/>
        <v>0</v>
      </c>
      <c r="R77" s="231">
        <f t="shared" si="42"/>
        <v>0</v>
      </c>
      <c r="S77" s="231">
        <f t="shared" si="42"/>
        <v>0</v>
      </c>
      <c r="T77" s="231">
        <f t="shared" si="42"/>
        <v>0</v>
      </c>
      <c r="U77" s="231">
        <f t="shared" si="42"/>
        <v>0</v>
      </c>
      <c r="V77" s="231">
        <f t="shared" si="42"/>
        <v>0</v>
      </c>
      <c r="W77" s="231">
        <f t="shared" si="42"/>
        <v>0</v>
      </c>
      <c r="X77" s="231">
        <f t="shared" si="42"/>
        <v>0</v>
      </c>
      <c r="Y77" s="231">
        <f t="shared" si="42"/>
        <v>0</v>
      </c>
      <c r="Z77" s="231">
        <f t="shared" si="42"/>
        <v>0</v>
      </c>
      <c r="AA77" s="231">
        <f t="shared" si="42"/>
        <v>0</v>
      </c>
      <c r="AB77" s="231">
        <f t="shared" si="42"/>
        <v>0</v>
      </c>
      <c r="AC77" s="231">
        <f t="shared" si="42"/>
        <v>0</v>
      </c>
      <c r="AD77" s="231">
        <f t="shared" si="42"/>
        <v>0</v>
      </c>
      <c r="AE77" s="231">
        <f t="shared" si="42"/>
        <v>0</v>
      </c>
      <c r="AF77" s="231">
        <f t="shared" si="42"/>
        <v>0</v>
      </c>
      <c r="AG77" s="231">
        <f t="shared" si="42"/>
        <v>0</v>
      </c>
      <c r="AH77" s="231">
        <f t="shared" si="42"/>
        <v>0</v>
      </c>
      <c r="AI77" s="231">
        <f t="shared" si="42"/>
        <v>0</v>
      </c>
      <c r="AJ77" s="231">
        <f t="shared" si="42"/>
        <v>0</v>
      </c>
      <c r="AK77" s="231">
        <f t="shared" si="42"/>
        <v>0</v>
      </c>
      <c r="AL77" s="231">
        <f t="shared" si="42"/>
        <v>0</v>
      </c>
      <c r="AM77" s="231">
        <f t="shared" si="42"/>
        <v>0</v>
      </c>
      <c r="AN77" s="231">
        <f t="shared" si="42"/>
        <v>0</v>
      </c>
      <c r="AO77" s="231">
        <f t="shared" si="42"/>
        <v>0</v>
      </c>
      <c r="AP77" s="231">
        <f t="shared" si="42"/>
        <v>0</v>
      </c>
      <c r="AQ77" s="231">
        <f t="shared" si="42"/>
        <v>0</v>
      </c>
      <c r="AR77" s="232"/>
    </row>
    <row r="78" spans="1:44" s="146" customFormat="1" outlineLevel="1">
      <c r="A78" s="219"/>
      <c r="B78" s="233" t="s">
        <v>98</v>
      </c>
      <c r="C78" s="221">
        <f>IF('Eingabeblatt Modernisierung'!$E$84&gt;0,'Eingabeblatt Modernisierung'!$E$84,0)</f>
        <v>0</v>
      </c>
      <c r="D78" s="224">
        <f t="shared" ref="D78:AQ78" si="43">IF(C78-D80&gt;0,C78-D80,0)</f>
        <v>0</v>
      </c>
      <c r="E78" s="224">
        <f t="shared" si="43"/>
        <v>0</v>
      </c>
      <c r="F78" s="224">
        <f t="shared" si="43"/>
        <v>0</v>
      </c>
      <c r="G78" s="224">
        <f t="shared" si="43"/>
        <v>0</v>
      </c>
      <c r="H78" s="224">
        <f t="shared" si="43"/>
        <v>0</v>
      </c>
      <c r="I78" s="224">
        <f t="shared" si="43"/>
        <v>0</v>
      </c>
      <c r="J78" s="224">
        <f t="shared" si="43"/>
        <v>0</v>
      </c>
      <c r="K78" s="224">
        <f t="shared" si="43"/>
        <v>0</v>
      </c>
      <c r="L78" s="224">
        <f t="shared" si="43"/>
        <v>0</v>
      </c>
      <c r="M78" s="224">
        <f t="shared" si="43"/>
        <v>0</v>
      </c>
      <c r="N78" s="224">
        <f t="shared" si="43"/>
        <v>0</v>
      </c>
      <c r="O78" s="224">
        <f t="shared" si="43"/>
        <v>0</v>
      </c>
      <c r="P78" s="224">
        <f t="shared" si="43"/>
        <v>0</v>
      </c>
      <c r="Q78" s="224">
        <f t="shared" si="43"/>
        <v>0</v>
      </c>
      <c r="R78" s="224">
        <f t="shared" si="43"/>
        <v>0</v>
      </c>
      <c r="S78" s="224">
        <f t="shared" si="43"/>
        <v>0</v>
      </c>
      <c r="T78" s="224">
        <f t="shared" si="43"/>
        <v>0</v>
      </c>
      <c r="U78" s="224">
        <f t="shared" si="43"/>
        <v>0</v>
      </c>
      <c r="V78" s="224">
        <f t="shared" si="43"/>
        <v>0</v>
      </c>
      <c r="W78" s="224">
        <f t="shared" si="43"/>
        <v>0</v>
      </c>
      <c r="X78" s="224">
        <f t="shared" si="43"/>
        <v>0</v>
      </c>
      <c r="Y78" s="224">
        <f t="shared" si="43"/>
        <v>0</v>
      </c>
      <c r="Z78" s="224">
        <f t="shared" si="43"/>
        <v>0</v>
      </c>
      <c r="AA78" s="224">
        <f t="shared" si="43"/>
        <v>0</v>
      </c>
      <c r="AB78" s="224">
        <f t="shared" si="43"/>
        <v>0</v>
      </c>
      <c r="AC78" s="224">
        <f t="shared" si="43"/>
        <v>0</v>
      </c>
      <c r="AD78" s="224">
        <f t="shared" si="43"/>
        <v>0</v>
      </c>
      <c r="AE78" s="224">
        <f t="shared" si="43"/>
        <v>0</v>
      </c>
      <c r="AF78" s="224">
        <f t="shared" si="43"/>
        <v>0</v>
      </c>
      <c r="AG78" s="224">
        <f t="shared" si="43"/>
        <v>0</v>
      </c>
      <c r="AH78" s="224">
        <f t="shared" si="43"/>
        <v>0</v>
      </c>
      <c r="AI78" s="224">
        <f t="shared" si="43"/>
        <v>0</v>
      </c>
      <c r="AJ78" s="224">
        <f t="shared" si="43"/>
        <v>0</v>
      </c>
      <c r="AK78" s="224">
        <f t="shared" si="43"/>
        <v>0</v>
      </c>
      <c r="AL78" s="224">
        <f t="shared" si="43"/>
        <v>0</v>
      </c>
      <c r="AM78" s="224">
        <f t="shared" si="43"/>
        <v>0</v>
      </c>
      <c r="AN78" s="224">
        <f t="shared" si="43"/>
        <v>0</v>
      </c>
      <c r="AO78" s="224">
        <f t="shared" si="43"/>
        <v>0</v>
      </c>
      <c r="AP78" s="224">
        <f t="shared" si="43"/>
        <v>0</v>
      </c>
      <c r="AQ78" s="224">
        <f t="shared" si="43"/>
        <v>0</v>
      </c>
    </row>
    <row r="79" spans="1:44" s="146" customFormat="1" outlineLevel="1">
      <c r="A79" s="219"/>
      <c r="B79" s="223" t="s">
        <v>110</v>
      </c>
      <c r="C79" s="225"/>
      <c r="D79" s="224">
        <f>IF(D78&gt;D80,IF(D12&lt;='Eingabeblatt Modernisierung'!$E$89,'Berechnung (Mod)'!D82*'Berechnung (Mod)'!C78,(D82+'Eingabeblatt Modernisierung'!$E$85)*'Eingabeblatt Modernisierung'!$E$84),D81+D84)</f>
        <v>0</v>
      </c>
      <c r="E79" s="224">
        <f>IF(E78&gt;E80,IF(E12&lt;='Eingabeblatt Modernisierung'!$E$89,'Berechnung (Mod)'!E82*'Berechnung (Mod)'!D78,(E82+'Eingabeblatt Modernisierung'!$E$85)*'Eingabeblatt Modernisierung'!$E$84),E81+E84)</f>
        <v>0</v>
      </c>
      <c r="F79" s="224">
        <f>IF(F78&gt;F80,IF(F12&lt;='Eingabeblatt Modernisierung'!$E$89,'Berechnung (Mod)'!F82*'Berechnung (Mod)'!E78,(F82+'Eingabeblatt Modernisierung'!$E$85)*'Eingabeblatt Modernisierung'!$E$84),F81+F84)</f>
        <v>0</v>
      </c>
      <c r="G79" s="224">
        <f>IF(G78&gt;G80,IF(G12&lt;='Eingabeblatt Modernisierung'!$E$89,'Berechnung (Mod)'!G82*'Berechnung (Mod)'!F78,(G82+'Eingabeblatt Modernisierung'!$E$85)*'Eingabeblatt Modernisierung'!$E$84),G81+G84)</f>
        <v>0</v>
      </c>
      <c r="H79" s="224">
        <f>IF(H78&gt;H80,IF(H12&lt;='Eingabeblatt Modernisierung'!$E$89,'Berechnung (Mod)'!H82*'Berechnung (Mod)'!G78,(H82+'Eingabeblatt Modernisierung'!$E$85)*'Eingabeblatt Modernisierung'!$E$84),H81+H84)</f>
        <v>0</v>
      </c>
      <c r="I79" s="224">
        <f>IF(I78&gt;I80,IF(I12&lt;='Eingabeblatt Modernisierung'!$E$89,'Berechnung (Mod)'!I82*'Berechnung (Mod)'!H78,(I82+'Eingabeblatt Modernisierung'!$E$85)*'Eingabeblatt Modernisierung'!$E$84),I81+I84)</f>
        <v>0</v>
      </c>
      <c r="J79" s="224">
        <f>IF(J78&gt;J80,IF(J12&lt;='Eingabeblatt Modernisierung'!$E$89,'Berechnung (Mod)'!J82*'Berechnung (Mod)'!I78,(J82+'Eingabeblatt Modernisierung'!$E$85)*'Eingabeblatt Modernisierung'!$E$84),J81+J84)</f>
        <v>0</v>
      </c>
      <c r="K79" s="224">
        <f>IF(K78&gt;K80,IF(K12&lt;='Eingabeblatt Modernisierung'!$E$89,'Berechnung (Mod)'!K82*'Berechnung (Mod)'!J78,(K82+'Eingabeblatt Modernisierung'!$E$85)*'Eingabeblatt Modernisierung'!$E$84),K81+K84)</f>
        <v>0</v>
      </c>
      <c r="L79" s="224">
        <f>IF(L78&gt;L80,IF(L12&lt;='Eingabeblatt Modernisierung'!$E$89,'Berechnung (Mod)'!L82*'Berechnung (Mod)'!K78,(L82+'Eingabeblatt Modernisierung'!$E$85)*'Eingabeblatt Modernisierung'!$E$84),L81+L84)</f>
        <v>0</v>
      </c>
      <c r="M79" s="224">
        <f>IF(M78&gt;M80,IF(M12&lt;='Eingabeblatt Modernisierung'!$E$89,'Berechnung (Mod)'!M82*'Berechnung (Mod)'!L78,(M82+'Eingabeblatt Modernisierung'!$E$85)*'Eingabeblatt Modernisierung'!$E$84),M81+M84)</f>
        <v>0</v>
      </c>
      <c r="N79" s="224">
        <f>IF(N78&gt;N80,IF(N12&lt;='Eingabeblatt Modernisierung'!$E$89,'Berechnung (Mod)'!N82*'Berechnung (Mod)'!M78,(N82+'Eingabeblatt Modernisierung'!$E$85)*'Eingabeblatt Modernisierung'!$E$84),N81+N84)</f>
        <v>0</v>
      </c>
      <c r="O79" s="224">
        <f>IF(O78&gt;O80,IF(O12&lt;='Eingabeblatt Modernisierung'!$E$89,'Berechnung (Mod)'!O82*'Berechnung (Mod)'!N78,(O82+'Eingabeblatt Modernisierung'!$E$85)*'Eingabeblatt Modernisierung'!$E$84),O81+O84)</f>
        <v>0</v>
      </c>
      <c r="P79" s="224">
        <f>IF(P78&gt;P80,IF(P12&lt;='Eingabeblatt Modernisierung'!$E$89,'Berechnung (Mod)'!P82*'Berechnung (Mod)'!O78,(P82+'Eingabeblatt Modernisierung'!$E$85)*'Eingabeblatt Modernisierung'!$E$84),P81+P84)</f>
        <v>0</v>
      </c>
      <c r="Q79" s="224">
        <f>IF(Q78&gt;Q80,IF(Q12&lt;='Eingabeblatt Modernisierung'!$E$89,'Berechnung (Mod)'!Q82*'Berechnung (Mod)'!P78,(Q82+'Eingabeblatt Modernisierung'!$E$85)*'Eingabeblatt Modernisierung'!$E$84),Q81+Q84)</f>
        <v>0</v>
      </c>
      <c r="R79" s="224">
        <f>IF(R78&gt;R80,IF(R12&lt;='Eingabeblatt Modernisierung'!$E$89,'Berechnung (Mod)'!R82*'Berechnung (Mod)'!Q78,(R82+'Eingabeblatt Modernisierung'!$E$85)*'Eingabeblatt Modernisierung'!$E$84),R81+R84)</f>
        <v>0</v>
      </c>
      <c r="S79" s="224">
        <f>IF(S78&gt;S80,IF(S12&lt;='Eingabeblatt Modernisierung'!$E$89,'Berechnung (Mod)'!S82*'Berechnung (Mod)'!R78,(S82+'Eingabeblatt Modernisierung'!$E$85)*'Eingabeblatt Modernisierung'!$E$84),S81+S84)</f>
        <v>0</v>
      </c>
      <c r="T79" s="224">
        <f>IF(T78&gt;T80,IF(T12&lt;='Eingabeblatt Modernisierung'!$E$89,'Berechnung (Mod)'!T82*'Berechnung (Mod)'!S78,(T82+'Eingabeblatt Modernisierung'!$E$85)*'Eingabeblatt Modernisierung'!$E$84),T81+T84)</f>
        <v>0</v>
      </c>
      <c r="U79" s="224">
        <f>IF(U78&gt;U80,IF(U12&lt;='Eingabeblatt Modernisierung'!$E$89,'Berechnung (Mod)'!U82*'Berechnung (Mod)'!T78,(U82+'Eingabeblatt Modernisierung'!$E$85)*'Eingabeblatt Modernisierung'!$E$84),U81+U84)</f>
        <v>0</v>
      </c>
      <c r="V79" s="224">
        <f>IF(V78&gt;V80,IF(V12&lt;='Eingabeblatt Modernisierung'!$E$89,'Berechnung (Mod)'!V82*'Berechnung (Mod)'!U78,(V82+'Eingabeblatt Modernisierung'!$E$85)*'Eingabeblatt Modernisierung'!$E$84),V81+V84)</f>
        <v>0</v>
      </c>
      <c r="W79" s="224">
        <f>IF(W78&gt;W80,IF(W12&lt;='Eingabeblatt Modernisierung'!$E$89,'Berechnung (Mod)'!W82*'Berechnung (Mod)'!V78,(W82+'Eingabeblatt Modernisierung'!$E$85)*'Eingabeblatt Modernisierung'!$E$84),W81+W84)</f>
        <v>0</v>
      </c>
      <c r="X79" s="224">
        <f>IF(X78&gt;X80,IF(X12&lt;='Eingabeblatt Modernisierung'!$E$89,'Berechnung (Mod)'!X82*'Berechnung (Mod)'!W78,(X82+'Eingabeblatt Modernisierung'!$E$85)*'Eingabeblatt Modernisierung'!$E$84),X81+X84)</f>
        <v>0</v>
      </c>
      <c r="Y79" s="224">
        <f>IF(Y78&gt;Y80,IF(Y12&lt;='Eingabeblatt Modernisierung'!$E$89,'Berechnung (Mod)'!Y82*'Berechnung (Mod)'!X78,(Y82+'Eingabeblatt Modernisierung'!$E$85)*'Eingabeblatt Modernisierung'!$E$84),Y81+Y84)</f>
        <v>0</v>
      </c>
      <c r="Z79" s="224">
        <f>IF(Z78&gt;Z80,IF(Z12&lt;='Eingabeblatt Modernisierung'!$E$89,'Berechnung (Mod)'!Z82*'Berechnung (Mod)'!Y78,(Z82+'Eingabeblatt Modernisierung'!$E$85)*'Eingabeblatt Modernisierung'!$E$84),Z81+Z84)</f>
        <v>0</v>
      </c>
      <c r="AA79" s="224">
        <f>IF(AA78&gt;AA80,IF(AA12&lt;='Eingabeblatt Modernisierung'!$E$89,'Berechnung (Mod)'!AA82*'Berechnung (Mod)'!Z78,(AA82+'Eingabeblatt Modernisierung'!$E$85)*'Eingabeblatt Modernisierung'!$E$84),AA81+AA84)</f>
        <v>0</v>
      </c>
      <c r="AB79" s="224">
        <f>IF(AB78&gt;AB80,IF(AB12&lt;='Eingabeblatt Modernisierung'!$E$89,'Berechnung (Mod)'!AB82*'Berechnung (Mod)'!AA78,(AB82+'Eingabeblatt Modernisierung'!$E$85)*'Eingabeblatt Modernisierung'!$E$84),AB81+AB84)</f>
        <v>0</v>
      </c>
      <c r="AC79" s="224">
        <f>IF(AC78&gt;AC80,IF(AC12&lt;='Eingabeblatt Modernisierung'!$E$89,'Berechnung (Mod)'!AC82*'Berechnung (Mod)'!AB78,(AC82+'Eingabeblatt Modernisierung'!$E$85)*'Eingabeblatt Modernisierung'!$E$84),AC81+AC84)</f>
        <v>0</v>
      </c>
      <c r="AD79" s="224">
        <f>IF(AD78&gt;AD80,IF(AD12&lt;='Eingabeblatt Modernisierung'!$E$89,'Berechnung (Mod)'!AD82*'Berechnung (Mod)'!AC78,(AD82+'Eingabeblatt Modernisierung'!$E$85)*'Eingabeblatt Modernisierung'!$E$84),AD81+AD84)</f>
        <v>0</v>
      </c>
      <c r="AE79" s="224">
        <f>IF(AE78&gt;AE80,IF(AE12&lt;='Eingabeblatt Modernisierung'!$E$89,'Berechnung (Mod)'!AE82*'Berechnung (Mod)'!AD78,(AE82+'Eingabeblatt Modernisierung'!$E$85)*'Eingabeblatt Modernisierung'!$E$84),AE81+AE84)</f>
        <v>0</v>
      </c>
      <c r="AF79" s="224">
        <f>IF(AF78&gt;AF80,IF(AF12&lt;='Eingabeblatt Modernisierung'!$E$89,'Berechnung (Mod)'!AF82*'Berechnung (Mod)'!AE78,(AF82+'Eingabeblatt Modernisierung'!$E$85)*'Eingabeblatt Modernisierung'!$E$84),AF81+AF84)</f>
        <v>0</v>
      </c>
      <c r="AG79" s="224">
        <f>IF(AG78&gt;AG80,IF(AG12&lt;='Eingabeblatt Modernisierung'!$E$89,'Berechnung (Mod)'!AG82*'Berechnung (Mod)'!AF78,(AG82+'Eingabeblatt Modernisierung'!$E$85)*'Eingabeblatt Modernisierung'!$E$84),AG81+AG84)</f>
        <v>0</v>
      </c>
      <c r="AH79" s="224">
        <f>IF(AH78&gt;AH80,IF(AH12&lt;='Eingabeblatt Modernisierung'!$E$89,'Berechnung (Mod)'!AH82*'Berechnung (Mod)'!AG78,(AH82+'Eingabeblatt Modernisierung'!$E$85)*'Eingabeblatt Modernisierung'!$E$84),AH81+AH84)</f>
        <v>0</v>
      </c>
      <c r="AI79" s="224">
        <f>IF(AI78&gt;AI80,IF(AI12&lt;='Eingabeblatt Modernisierung'!$E$89,'Berechnung (Mod)'!AI82*'Berechnung (Mod)'!AH78,(AI82+'Eingabeblatt Modernisierung'!$E$85)*'Eingabeblatt Modernisierung'!$E$84),AI81+AI84)</f>
        <v>0</v>
      </c>
      <c r="AJ79" s="224">
        <f>IF(AJ78&gt;AJ80,IF(AJ12&lt;='Eingabeblatt Modernisierung'!$E$89,'Berechnung (Mod)'!AJ82*'Berechnung (Mod)'!AI78,(AJ82+'Eingabeblatt Modernisierung'!$E$85)*'Eingabeblatt Modernisierung'!$E$84),AJ81+AJ84)</f>
        <v>0</v>
      </c>
      <c r="AK79" s="224">
        <f>IF(AK78&gt;AK80,IF(AK12&lt;='Eingabeblatt Modernisierung'!$E$89,'Berechnung (Mod)'!AK82*'Berechnung (Mod)'!AJ78,(AK82+'Eingabeblatt Modernisierung'!$E$85)*'Eingabeblatt Modernisierung'!$E$84),AK81+AK84)</f>
        <v>0</v>
      </c>
      <c r="AL79" s="224">
        <f>IF(AL78&gt;AL80,IF(AL12&lt;='Eingabeblatt Modernisierung'!$E$89,'Berechnung (Mod)'!AL82*'Berechnung (Mod)'!AK78,(AL82+'Eingabeblatt Modernisierung'!$E$85)*'Eingabeblatt Modernisierung'!$E$84),AL81+AL84)</f>
        <v>0</v>
      </c>
      <c r="AM79" s="224">
        <f>IF(AM78&gt;AM80,IF(AM12&lt;='Eingabeblatt Modernisierung'!$E$89,'Berechnung (Mod)'!AM82*'Berechnung (Mod)'!AL78,(AM82+'Eingabeblatt Modernisierung'!$E$85)*'Eingabeblatt Modernisierung'!$E$84),AM81+AM84)</f>
        <v>0</v>
      </c>
      <c r="AN79" s="224">
        <f>IF(AN78&gt;AN80,IF(AN12&lt;='Eingabeblatt Modernisierung'!$E$89,'Berechnung (Mod)'!AN82*'Berechnung (Mod)'!AM78,(AN82+'Eingabeblatt Modernisierung'!$E$85)*'Eingabeblatt Modernisierung'!$E$84),AN81+AN84)</f>
        <v>0</v>
      </c>
      <c r="AO79" s="224">
        <f>IF(AO78&gt;AO80,IF(AO12&lt;='Eingabeblatt Modernisierung'!$E$89,'Berechnung (Mod)'!AO82*'Berechnung (Mod)'!AN78,(AO82+'Eingabeblatt Modernisierung'!$E$85)*'Eingabeblatt Modernisierung'!$E$84),AO81+AO84)</f>
        <v>0</v>
      </c>
      <c r="AP79" s="224">
        <f>IF(AP78&gt;AP80,IF(AP12&lt;='Eingabeblatt Modernisierung'!$E$89,'Berechnung (Mod)'!AP82*'Berechnung (Mod)'!AO78,(AP82+'Eingabeblatt Modernisierung'!$E$85)*'Eingabeblatt Modernisierung'!$E$84),AP81+AP84)</f>
        <v>0</v>
      </c>
      <c r="AQ79" s="224">
        <f>IF(AQ78&gt;AQ80,IF(AQ12&lt;='Eingabeblatt Modernisierung'!$E$89,'Berechnung (Mod)'!AQ82*'Berechnung (Mod)'!AP78,(AQ82+'Eingabeblatt Modernisierung'!$E$85)*'Eingabeblatt Modernisierung'!$E$84),AQ81+AQ84)</f>
        <v>0</v>
      </c>
    </row>
    <row r="80" spans="1:44" s="146" customFormat="1" outlineLevel="1">
      <c r="A80" s="219"/>
      <c r="B80" s="223" t="s">
        <v>49</v>
      </c>
      <c r="C80" s="226"/>
      <c r="D80" s="227">
        <f>(IF(D12&lt;='Eingabeblatt Modernisierung'!$E$89,'Berechnung (Mod)'!D82*'Berechnung (Mod)'!C78,(D82+'Eingabeblatt Modernisierung'!$E$85)*'Eingabeblatt Modernisierung'!$E$84))-D84</f>
        <v>0</v>
      </c>
      <c r="E80" s="227">
        <f>(IF(E12&lt;='Eingabeblatt Modernisierung'!$E$89,'Berechnung (Mod)'!E82*'Berechnung (Mod)'!D78,(E82+'Eingabeblatt Modernisierung'!$E$85)*'Eingabeblatt Modernisierung'!$E$84))-E84</f>
        <v>0</v>
      </c>
      <c r="F80" s="227">
        <f>(IF(F12&lt;='Eingabeblatt Modernisierung'!$E$89,'Berechnung (Mod)'!F82*'Berechnung (Mod)'!E78,(F82+'Eingabeblatt Modernisierung'!$E$85)*'Eingabeblatt Modernisierung'!$E$84))-F84</f>
        <v>0</v>
      </c>
      <c r="G80" s="227">
        <f>(IF(G12&lt;='Eingabeblatt Modernisierung'!$E$89,'Berechnung (Mod)'!G82*'Berechnung (Mod)'!F78,(G82+'Eingabeblatt Modernisierung'!$E$85)*'Eingabeblatt Modernisierung'!$E$84))-G84</f>
        <v>0</v>
      </c>
      <c r="H80" s="227">
        <f>(IF(H12&lt;='Eingabeblatt Modernisierung'!$E$89,'Berechnung (Mod)'!H82*'Berechnung (Mod)'!G78,(H82+'Eingabeblatt Modernisierung'!$E$85)*'Eingabeblatt Modernisierung'!$E$84))-H84</f>
        <v>0</v>
      </c>
      <c r="I80" s="227">
        <f>(IF(I12&lt;='Eingabeblatt Modernisierung'!$E$89,'Berechnung (Mod)'!I82*'Berechnung (Mod)'!H78,(I82+'Eingabeblatt Modernisierung'!$E$85)*'Eingabeblatt Modernisierung'!$E$84))-I84</f>
        <v>0</v>
      </c>
      <c r="J80" s="227">
        <f>(IF(J12&lt;='Eingabeblatt Modernisierung'!$E$89,'Berechnung (Mod)'!J82*'Berechnung (Mod)'!I78,(J82+'Eingabeblatt Modernisierung'!$E$85)*'Eingabeblatt Modernisierung'!$E$84))-J84</f>
        <v>0</v>
      </c>
      <c r="K80" s="227">
        <f>(IF(K12&lt;='Eingabeblatt Modernisierung'!$E$89,'Berechnung (Mod)'!K82*'Berechnung (Mod)'!J78,(K82+'Eingabeblatt Modernisierung'!$E$85)*'Eingabeblatt Modernisierung'!$E$84))-K84</f>
        <v>0</v>
      </c>
      <c r="L80" s="227">
        <f>(IF(L12&lt;='Eingabeblatt Modernisierung'!$E$89,'Berechnung (Mod)'!L82*'Berechnung (Mod)'!K78,(L82+'Eingabeblatt Modernisierung'!$E$85)*'Eingabeblatt Modernisierung'!$E$84))-L84</f>
        <v>0</v>
      </c>
      <c r="M80" s="227">
        <f>(IF(M12&lt;='Eingabeblatt Modernisierung'!$E$89,'Berechnung (Mod)'!M82*'Berechnung (Mod)'!L78,(M82+'Eingabeblatt Modernisierung'!$E$85)*'Eingabeblatt Modernisierung'!$E$84))-M84</f>
        <v>0</v>
      </c>
      <c r="N80" s="227">
        <f>(IF(N12&lt;='Eingabeblatt Modernisierung'!$E$89,'Berechnung (Mod)'!N82*'Berechnung (Mod)'!M78,(N82+'Eingabeblatt Modernisierung'!$E$85)*'Eingabeblatt Modernisierung'!$E$84))-N84</f>
        <v>0</v>
      </c>
      <c r="O80" s="227">
        <f>(IF(O12&lt;='Eingabeblatt Modernisierung'!$E$89,'Berechnung (Mod)'!O82*'Berechnung (Mod)'!N78,(O82+'Eingabeblatt Modernisierung'!$E$85)*'Eingabeblatt Modernisierung'!$E$84))-O84</f>
        <v>0</v>
      </c>
      <c r="P80" s="227">
        <f>(IF(P12&lt;='Eingabeblatt Modernisierung'!$E$89,'Berechnung (Mod)'!P82*'Berechnung (Mod)'!O78,(P82+'Eingabeblatt Modernisierung'!$E$85)*'Eingabeblatt Modernisierung'!$E$84))-P84</f>
        <v>0</v>
      </c>
      <c r="Q80" s="227">
        <f>(IF(Q12&lt;='Eingabeblatt Modernisierung'!$E$89,'Berechnung (Mod)'!Q82*'Berechnung (Mod)'!P78,(Q82+'Eingabeblatt Modernisierung'!$E$85)*'Eingabeblatt Modernisierung'!$E$84))-Q84</f>
        <v>0</v>
      </c>
      <c r="R80" s="227">
        <f>(IF(R12&lt;='Eingabeblatt Modernisierung'!$E$89,'Berechnung (Mod)'!R82*'Berechnung (Mod)'!Q78,(R82+'Eingabeblatt Modernisierung'!$E$85)*'Eingabeblatt Modernisierung'!$E$84))-R84</f>
        <v>0</v>
      </c>
      <c r="S80" s="227">
        <f>(IF(S12&lt;='Eingabeblatt Modernisierung'!$E$89,'Berechnung (Mod)'!S82*'Berechnung (Mod)'!R78,(S82+'Eingabeblatt Modernisierung'!$E$85)*'Eingabeblatt Modernisierung'!$E$84))-S84</f>
        <v>0</v>
      </c>
      <c r="T80" s="227">
        <f>(IF(T12&lt;='Eingabeblatt Modernisierung'!$E$89,'Berechnung (Mod)'!T82*'Berechnung (Mod)'!S78,(T82+'Eingabeblatt Modernisierung'!$E$85)*'Eingabeblatt Modernisierung'!$E$84))-T84</f>
        <v>0</v>
      </c>
      <c r="U80" s="227">
        <f>(IF(U12&lt;='Eingabeblatt Modernisierung'!$E$89,'Berechnung (Mod)'!U82*'Berechnung (Mod)'!T78,(U82+'Eingabeblatt Modernisierung'!$E$85)*'Eingabeblatt Modernisierung'!$E$84))-U84</f>
        <v>0</v>
      </c>
      <c r="V80" s="227">
        <f>(IF(V12&lt;='Eingabeblatt Modernisierung'!$E$89,'Berechnung (Mod)'!V82*'Berechnung (Mod)'!U78,(V82+'Eingabeblatt Modernisierung'!$E$85)*'Eingabeblatt Modernisierung'!$E$84))-V84</f>
        <v>0</v>
      </c>
      <c r="W80" s="227">
        <f>(IF(W12&lt;='Eingabeblatt Modernisierung'!$E$89,'Berechnung (Mod)'!W82*'Berechnung (Mod)'!V78,(W82+'Eingabeblatt Modernisierung'!$E$85)*'Eingabeblatt Modernisierung'!$E$84))-W84</f>
        <v>0</v>
      </c>
      <c r="X80" s="227">
        <f>(IF(X12&lt;='Eingabeblatt Modernisierung'!$E$89,'Berechnung (Mod)'!X82*'Berechnung (Mod)'!W78,(X82+'Eingabeblatt Modernisierung'!$E$85)*'Eingabeblatt Modernisierung'!$E$84))-X84</f>
        <v>0</v>
      </c>
      <c r="Y80" s="227">
        <f>(IF(Y12&lt;='Eingabeblatt Modernisierung'!$E$89,'Berechnung (Mod)'!Y82*'Berechnung (Mod)'!X78,(Y82+'Eingabeblatt Modernisierung'!$E$85)*'Eingabeblatt Modernisierung'!$E$84))-Y84</f>
        <v>0</v>
      </c>
      <c r="Z80" s="227">
        <f>(IF(Z12&lt;='Eingabeblatt Modernisierung'!$E$89,'Berechnung (Mod)'!Z82*'Berechnung (Mod)'!Y78,(Z82+'Eingabeblatt Modernisierung'!$E$85)*'Eingabeblatt Modernisierung'!$E$84))-Z84</f>
        <v>0</v>
      </c>
      <c r="AA80" s="227">
        <f>(IF(AA12&lt;='Eingabeblatt Modernisierung'!$E$89,'Berechnung (Mod)'!AA82*'Berechnung (Mod)'!Z78,(AA82+'Eingabeblatt Modernisierung'!$E$85)*'Eingabeblatt Modernisierung'!$E$84))-AA84</f>
        <v>0</v>
      </c>
      <c r="AB80" s="227">
        <f>(IF(AB12&lt;='Eingabeblatt Modernisierung'!$E$89,'Berechnung (Mod)'!AB82*'Berechnung (Mod)'!AA78,(AB82+'Eingabeblatt Modernisierung'!$E$85)*'Eingabeblatt Modernisierung'!$E$84))-AB84</f>
        <v>0</v>
      </c>
      <c r="AC80" s="227">
        <f>(IF(AC12&lt;='Eingabeblatt Modernisierung'!$E$89,'Berechnung (Mod)'!AC82*'Berechnung (Mod)'!AB78,(AC82+'Eingabeblatt Modernisierung'!$E$85)*'Eingabeblatt Modernisierung'!$E$84))-AC84</f>
        <v>0</v>
      </c>
      <c r="AD80" s="227">
        <f>(IF(AD12&lt;='Eingabeblatt Modernisierung'!$E$89,'Berechnung (Mod)'!AD82*'Berechnung (Mod)'!AC78,(AD82+'Eingabeblatt Modernisierung'!$E$85)*'Eingabeblatt Modernisierung'!$E$84))-AD84</f>
        <v>0</v>
      </c>
      <c r="AE80" s="227">
        <f>(IF(AE12&lt;='Eingabeblatt Modernisierung'!$E$89,'Berechnung (Mod)'!AE82*'Berechnung (Mod)'!AD78,(AE82+'Eingabeblatt Modernisierung'!$E$85)*'Eingabeblatt Modernisierung'!$E$84))-AE84</f>
        <v>0</v>
      </c>
      <c r="AF80" s="227">
        <f>(IF(AF12&lt;='Eingabeblatt Modernisierung'!$E$89,'Berechnung (Mod)'!AF82*'Berechnung (Mod)'!AE78,(AF82+'Eingabeblatt Modernisierung'!$E$85)*'Eingabeblatt Modernisierung'!$E$84))-AF84</f>
        <v>0</v>
      </c>
      <c r="AG80" s="227">
        <f>(IF(AG12&lt;='Eingabeblatt Modernisierung'!$E$89,'Berechnung (Mod)'!AG82*'Berechnung (Mod)'!AF78,(AG82+'Eingabeblatt Modernisierung'!$E$85)*'Eingabeblatt Modernisierung'!$E$84))-AG84</f>
        <v>0</v>
      </c>
      <c r="AH80" s="227">
        <f>(IF(AH12&lt;='Eingabeblatt Modernisierung'!$E$89,'Berechnung (Mod)'!AH82*'Berechnung (Mod)'!AG78,(AH82+'Eingabeblatt Modernisierung'!$E$85)*'Eingabeblatt Modernisierung'!$E$84))-AH84</f>
        <v>0</v>
      </c>
      <c r="AI80" s="227">
        <f>(IF(AI12&lt;='Eingabeblatt Modernisierung'!$E$89,'Berechnung (Mod)'!AI82*'Berechnung (Mod)'!AH78,(AI82+'Eingabeblatt Modernisierung'!$E$85)*'Eingabeblatt Modernisierung'!$E$84))-AI84</f>
        <v>0</v>
      </c>
      <c r="AJ80" s="227">
        <f>(IF(AJ12&lt;='Eingabeblatt Modernisierung'!$E$89,'Berechnung (Mod)'!AJ82*'Berechnung (Mod)'!AI78,(AJ82+'Eingabeblatt Modernisierung'!$E$85)*'Eingabeblatt Modernisierung'!$E$84))-AJ84</f>
        <v>0</v>
      </c>
      <c r="AK80" s="227">
        <f>(IF(AK12&lt;='Eingabeblatt Modernisierung'!$E$89,'Berechnung (Mod)'!AK82*'Berechnung (Mod)'!AJ78,(AK82+'Eingabeblatt Modernisierung'!$E$85)*'Eingabeblatt Modernisierung'!$E$84))-AK84</f>
        <v>0</v>
      </c>
      <c r="AL80" s="227">
        <f>(IF(AL12&lt;='Eingabeblatt Modernisierung'!$E$89,'Berechnung (Mod)'!AL82*'Berechnung (Mod)'!AK78,(AL82+'Eingabeblatt Modernisierung'!$E$85)*'Eingabeblatt Modernisierung'!$E$84))-AL84</f>
        <v>0</v>
      </c>
      <c r="AM80" s="227">
        <f>(IF(AM12&lt;='Eingabeblatt Modernisierung'!$E$89,'Berechnung (Mod)'!AM82*'Berechnung (Mod)'!AL78,(AM82+'Eingabeblatt Modernisierung'!$E$85)*'Eingabeblatt Modernisierung'!$E$84))-AM84</f>
        <v>0</v>
      </c>
      <c r="AN80" s="227">
        <f>(IF(AN12&lt;='Eingabeblatt Modernisierung'!$E$89,'Berechnung (Mod)'!AN82*'Berechnung (Mod)'!AM78,(AN82+'Eingabeblatt Modernisierung'!$E$85)*'Eingabeblatt Modernisierung'!$E$84))-AN84</f>
        <v>0</v>
      </c>
      <c r="AO80" s="227">
        <f>(IF(AO12&lt;='Eingabeblatt Modernisierung'!$E$89,'Berechnung (Mod)'!AO82*'Berechnung (Mod)'!AN78,(AO82+'Eingabeblatt Modernisierung'!$E$85)*'Eingabeblatt Modernisierung'!$E$84))-AO84</f>
        <v>0</v>
      </c>
      <c r="AP80" s="227">
        <f>(IF(AP12&lt;='Eingabeblatt Modernisierung'!$E$89,'Berechnung (Mod)'!AP82*'Berechnung (Mod)'!AO78,(AP82+'Eingabeblatt Modernisierung'!$E$85)*'Eingabeblatt Modernisierung'!$E$84))-AP84</f>
        <v>0</v>
      </c>
      <c r="AQ80" s="227">
        <f>(IF(AQ12&lt;='Eingabeblatt Modernisierung'!$E$89,'Berechnung (Mod)'!AQ82*'Berechnung (Mod)'!AP78,(AQ82+'Eingabeblatt Modernisierung'!$E$85)*'Eingabeblatt Modernisierung'!$E$84))-AQ84</f>
        <v>0</v>
      </c>
    </row>
    <row r="81" spans="1:44" s="146" customFormat="1" outlineLevel="1">
      <c r="A81" s="219"/>
      <c r="B81" s="223" t="s">
        <v>50</v>
      </c>
      <c r="C81" s="226"/>
      <c r="D81" s="227">
        <f t="shared" ref="D81:AQ81" si="44">IF(C78&lt;=0,D78,C78-D78)</f>
        <v>0</v>
      </c>
      <c r="E81" s="227">
        <f t="shared" si="44"/>
        <v>0</v>
      </c>
      <c r="F81" s="227">
        <f t="shared" si="44"/>
        <v>0</v>
      </c>
      <c r="G81" s="227">
        <f t="shared" si="44"/>
        <v>0</v>
      </c>
      <c r="H81" s="227">
        <f t="shared" si="44"/>
        <v>0</v>
      </c>
      <c r="I81" s="227">
        <f t="shared" si="44"/>
        <v>0</v>
      </c>
      <c r="J81" s="227">
        <f t="shared" si="44"/>
        <v>0</v>
      </c>
      <c r="K81" s="227">
        <f t="shared" si="44"/>
        <v>0</v>
      </c>
      <c r="L81" s="227">
        <f t="shared" si="44"/>
        <v>0</v>
      </c>
      <c r="M81" s="227">
        <f t="shared" si="44"/>
        <v>0</v>
      </c>
      <c r="N81" s="227">
        <f t="shared" si="44"/>
        <v>0</v>
      </c>
      <c r="O81" s="227">
        <f t="shared" si="44"/>
        <v>0</v>
      </c>
      <c r="P81" s="227">
        <f t="shared" si="44"/>
        <v>0</v>
      </c>
      <c r="Q81" s="227">
        <f t="shared" si="44"/>
        <v>0</v>
      </c>
      <c r="R81" s="227">
        <f t="shared" si="44"/>
        <v>0</v>
      </c>
      <c r="S81" s="227">
        <f t="shared" si="44"/>
        <v>0</v>
      </c>
      <c r="T81" s="227">
        <f t="shared" si="44"/>
        <v>0</v>
      </c>
      <c r="U81" s="227">
        <f t="shared" si="44"/>
        <v>0</v>
      </c>
      <c r="V81" s="227">
        <f t="shared" si="44"/>
        <v>0</v>
      </c>
      <c r="W81" s="227">
        <f t="shared" si="44"/>
        <v>0</v>
      </c>
      <c r="X81" s="227">
        <f t="shared" si="44"/>
        <v>0</v>
      </c>
      <c r="Y81" s="227">
        <f t="shared" si="44"/>
        <v>0</v>
      </c>
      <c r="Z81" s="227">
        <f t="shared" si="44"/>
        <v>0</v>
      </c>
      <c r="AA81" s="227">
        <f t="shared" si="44"/>
        <v>0</v>
      </c>
      <c r="AB81" s="227">
        <f t="shared" si="44"/>
        <v>0</v>
      </c>
      <c r="AC81" s="227">
        <f t="shared" si="44"/>
        <v>0</v>
      </c>
      <c r="AD81" s="227">
        <f t="shared" si="44"/>
        <v>0</v>
      </c>
      <c r="AE81" s="227">
        <f t="shared" si="44"/>
        <v>0</v>
      </c>
      <c r="AF81" s="227">
        <f t="shared" si="44"/>
        <v>0</v>
      </c>
      <c r="AG81" s="227">
        <f t="shared" si="44"/>
        <v>0</v>
      </c>
      <c r="AH81" s="227">
        <f t="shared" si="44"/>
        <v>0</v>
      </c>
      <c r="AI81" s="227">
        <f t="shared" si="44"/>
        <v>0</v>
      </c>
      <c r="AJ81" s="227">
        <f t="shared" si="44"/>
        <v>0</v>
      </c>
      <c r="AK81" s="227">
        <f t="shared" si="44"/>
        <v>0</v>
      </c>
      <c r="AL81" s="227">
        <f t="shared" si="44"/>
        <v>0</v>
      </c>
      <c r="AM81" s="227">
        <f t="shared" si="44"/>
        <v>0</v>
      </c>
      <c r="AN81" s="227">
        <f t="shared" si="44"/>
        <v>0</v>
      </c>
      <c r="AO81" s="227">
        <f t="shared" si="44"/>
        <v>0</v>
      </c>
      <c r="AP81" s="227">
        <f t="shared" si="44"/>
        <v>0</v>
      </c>
      <c r="AQ81" s="227">
        <f t="shared" si="44"/>
        <v>0</v>
      </c>
    </row>
    <row r="82" spans="1:44" s="146" customFormat="1" outlineLevel="1">
      <c r="A82" s="219"/>
      <c r="B82" s="223" t="s">
        <v>51</v>
      </c>
      <c r="C82" s="226"/>
      <c r="D82" s="228">
        <f>IF(D12&lt;='Eingabeblatt Modernisierung'!$E$87,'Eingabeblatt Modernisierung'!$E$86,'Eingabeblatt Modernisierung'!$E$88)</f>
        <v>4.6210000000000001E-2</v>
      </c>
      <c r="E82" s="228">
        <f>IF(E12&lt;='Eingabeblatt Modernisierung'!$E$87,'Eingabeblatt Modernisierung'!$E$86,'Eingabeblatt Modernisierung'!$E$88)</f>
        <v>4.6210000000000001E-2</v>
      </c>
      <c r="F82" s="228">
        <f>IF(F12&lt;='Eingabeblatt Modernisierung'!$E$87,'Eingabeblatt Modernisierung'!$E$86,'Eingabeblatt Modernisierung'!$E$88)</f>
        <v>4.6210000000000001E-2</v>
      </c>
      <c r="G82" s="228">
        <f>IF(G12&lt;='Eingabeblatt Modernisierung'!$E$87,'Eingabeblatt Modernisierung'!$E$86,'Eingabeblatt Modernisierung'!$E$88)</f>
        <v>4.6210000000000001E-2</v>
      </c>
      <c r="H82" s="228">
        <f>IF(H12&lt;='Eingabeblatt Modernisierung'!$E$87,'Eingabeblatt Modernisierung'!$E$86,'Eingabeblatt Modernisierung'!$E$88)</f>
        <v>4.6210000000000001E-2</v>
      </c>
      <c r="I82" s="228">
        <f>IF(I12&lt;='Eingabeblatt Modernisierung'!$E$87,'Eingabeblatt Modernisierung'!$E$86,'Eingabeblatt Modernisierung'!$E$88)</f>
        <v>4.6210000000000001E-2</v>
      </c>
      <c r="J82" s="228">
        <f>IF(J12&lt;='Eingabeblatt Modernisierung'!$E$87,'Eingabeblatt Modernisierung'!$E$86,'Eingabeblatt Modernisierung'!$E$88)</f>
        <v>4.6210000000000001E-2</v>
      </c>
      <c r="K82" s="228">
        <f>IF(K12&lt;='Eingabeblatt Modernisierung'!$E$87,'Eingabeblatt Modernisierung'!$E$86,'Eingabeblatt Modernisierung'!$E$88)</f>
        <v>4.6210000000000001E-2</v>
      </c>
      <c r="L82" s="228">
        <f>IF(L12&lt;='Eingabeblatt Modernisierung'!$E$87,'Eingabeblatt Modernisierung'!$E$86,'Eingabeblatt Modernisierung'!$E$88)</f>
        <v>4.6210000000000001E-2</v>
      </c>
      <c r="M82" s="228">
        <f>IF(M12&lt;='Eingabeblatt Modernisierung'!$E$87,'Eingabeblatt Modernisierung'!$E$86,'Eingabeblatt Modernisierung'!$E$88)</f>
        <v>4.6210000000000001E-2</v>
      </c>
      <c r="N82" s="228">
        <f>IF(N12&lt;='Eingabeblatt Modernisierung'!$E$87,'Eingabeblatt Modernisierung'!$E$86,'Eingabeblatt Modernisierung'!$E$88)</f>
        <v>4.6210000000000001E-2</v>
      </c>
      <c r="O82" s="228">
        <f>IF(O12&lt;='Eingabeblatt Modernisierung'!$E$87,'Eingabeblatt Modernisierung'!$E$86,'Eingabeblatt Modernisierung'!$E$88)</f>
        <v>4.6210000000000001E-2</v>
      </c>
      <c r="P82" s="228">
        <f>IF(P12&lt;='Eingabeblatt Modernisierung'!$E$87,'Eingabeblatt Modernisierung'!$E$86,'Eingabeblatt Modernisierung'!$E$88)</f>
        <v>4.6210000000000001E-2</v>
      </c>
      <c r="Q82" s="228">
        <f>IF(Q12&lt;='Eingabeblatt Modernisierung'!$E$87,'Eingabeblatt Modernisierung'!$E$86,'Eingabeblatt Modernisierung'!$E$88)</f>
        <v>4.6210000000000001E-2</v>
      </c>
      <c r="R82" s="228">
        <f>IF(R12&lt;='Eingabeblatt Modernisierung'!$E$87,'Eingabeblatt Modernisierung'!$E$86,'Eingabeblatt Modernisierung'!$E$88)</f>
        <v>4.6210000000000001E-2</v>
      </c>
      <c r="S82" s="228">
        <f>IF(S12&lt;='Eingabeblatt Modernisierung'!$E$87,'Eingabeblatt Modernisierung'!$E$86,'Eingabeblatt Modernisierung'!$E$88)</f>
        <v>4.6210000000000001E-2</v>
      </c>
      <c r="T82" s="228">
        <f>IF(T12&lt;='Eingabeblatt Modernisierung'!$E$87,'Eingabeblatt Modernisierung'!$E$86,'Eingabeblatt Modernisierung'!$E$88)</f>
        <v>4.6210000000000001E-2</v>
      </c>
      <c r="U82" s="228">
        <f>IF(U12&lt;='Eingabeblatt Modernisierung'!$E$87,'Eingabeblatt Modernisierung'!$E$86,'Eingabeblatt Modernisierung'!$E$88)</f>
        <v>4.6210000000000001E-2</v>
      </c>
      <c r="V82" s="228">
        <f>IF(V12&lt;='Eingabeblatt Modernisierung'!$E$87,'Eingabeblatt Modernisierung'!$E$86,'Eingabeblatt Modernisierung'!$E$88)</f>
        <v>4.6210000000000001E-2</v>
      </c>
      <c r="W82" s="228">
        <f>IF(W12&lt;='Eingabeblatt Modernisierung'!$E$87,'Eingabeblatt Modernisierung'!$E$86,'Eingabeblatt Modernisierung'!$E$88)</f>
        <v>4.6210000000000001E-2</v>
      </c>
      <c r="X82" s="228">
        <f>IF(X12&lt;='Eingabeblatt Modernisierung'!$E$87,'Eingabeblatt Modernisierung'!$E$86,'Eingabeblatt Modernisierung'!$E$88)</f>
        <v>4.6210000000000001E-2</v>
      </c>
      <c r="Y82" s="228">
        <f>IF(Y12&lt;='Eingabeblatt Modernisierung'!$E$87,'Eingabeblatt Modernisierung'!$E$86,'Eingabeblatt Modernisierung'!$E$88)</f>
        <v>4.6210000000000001E-2</v>
      </c>
      <c r="Z82" s="228">
        <f>IF(Z12&lt;='Eingabeblatt Modernisierung'!$E$87,'Eingabeblatt Modernisierung'!$E$86,'Eingabeblatt Modernisierung'!$E$88)</f>
        <v>4.6210000000000001E-2</v>
      </c>
      <c r="AA82" s="228">
        <f>IF(AA12&lt;='Eingabeblatt Modernisierung'!$E$87,'Eingabeblatt Modernisierung'!$E$86,'Eingabeblatt Modernisierung'!$E$88)</f>
        <v>4.6210000000000001E-2</v>
      </c>
      <c r="AB82" s="228">
        <f>IF(AB12&lt;='Eingabeblatt Modernisierung'!$E$87,'Eingabeblatt Modernisierung'!$E$86,'Eingabeblatt Modernisierung'!$E$88)</f>
        <v>4.6210000000000001E-2</v>
      </c>
      <c r="AC82" s="228">
        <f>IF(AC12&lt;='Eingabeblatt Modernisierung'!$E$87,'Eingabeblatt Modernisierung'!$E$86,'Eingabeblatt Modernisierung'!$E$88)</f>
        <v>4.6210000000000001E-2</v>
      </c>
      <c r="AD82" s="228">
        <f>IF(AD12&lt;='Eingabeblatt Modernisierung'!$E$87,'Eingabeblatt Modernisierung'!$E$86,'Eingabeblatt Modernisierung'!$E$88)</f>
        <v>4.6210000000000001E-2</v>
      </c>
      <c r="AE82" s="228">
        <f>IF(AE12&lt;='Eingabeblatt Modernisierung'!$E$87,'Eingabeblatt Modernisierung'!$E$86,'Eingabeblatt Modernisierung'!$E$88)</f>
        <v>4.6210000000000001E-2</v>
      </c>
      <c r="AF82" s="228">
        <f>IF(AF12&lt;='Eingabeblatt Modernisierung'!$E$87,'Eingabeblatt Modernisierung'!$E$86,'Eingabeblatt Modernisierung'!$E$88)</f>
        <v>4.6210000000000001E-2</v>
      </c>
      <c r="AG82" s="228">
        <f>IF(AG12&lt;='Eingabeblatt Modernisierung'!$E$87,'Eingabeblatt Modernisierung'!$E$86,'Eingabeblatt Modernisierung'!$E$88)</f>
        <v>4.6210000000000001E-2</v>
      </c>
      <c r="AH82" s="228">
        <f>IF(AH12&lt;='Eingabeblatt Modernisierung'!$E$87,'Eingabeblatt Modernisierung'!$E$86,'Eingabeblatt Modernisierung'!$E$88)</f>
        <v>4.6210000000000001E-2</v>
      </c>
      <c r="AI82" s="228">
        <f>IF(AI12&lt;='Eingabeblatt Modernisierung'!$E$87,'Eingabeblatt Modernisierung'!$E$86,'Eingabeblatt Modernisierung'!$E$88)</f>
        <v>4.6210000000000001E-2</v>
      </c>
      <c r="AJ82" s="228">
        <f>IF(AJ12&lt;='Eingabeblatt Modernisierung'!$E$87,'Eingabeblatt Modernisierung'!$E$86,'Eingabeblatt Modernisierung'!$E$88)</f>
        <v>4.6210000000000001E-2</v>
      </c>
      <c r="AK82" s="228">
        <f>IF(AK12&lt;='Eingabeblatt Modernisierung'!$E$87,'Eingabeblatt Modernisierung'!$E$86,'Eingabeblatt Modernisierung'!$E$88)</f>
        <v>4.6210000000000001E-2</v>
      </c>
      <c r="AL82" s="228">
        <f>IF(AL12&lt;='Eingabeblatt Modernisierung'!$E$87,'Eingabeblatt Modernisierung'!$E$86,'Eingabeblatt Modernisierung'!$E$88)</f>
        <v>4.6210000000000001E-2</v>
      </c>
      <c r="AM82" s="228">
        <f>IF(AM12&lt;='Eingabeblatt Modernisierung'!$E$87,'Eingabeblatt Modernisierung'!$E$86,'Eingabeblatt Modernisierung'!$E$88)</f>
        <v>4.6210000000000001E-2</v>
      </c>
      <c r="AN82" s="228">
        <f>IF(AN12&lt;='Eingabeblatt Modernisierung'!$E$87,'Eingabeblatt Modernisierung'!$E$86,'Eingabeblatt Modernisierung'!$E$88)</f>
        <v>4.6210000000000001E-2</v>
      </c>
      <c r="AO82" s="228">
        <f>IF(AO12&lt;='Eingabeblatt Modernisierung'!$E$87,'Eingabeblatt Modernisierung'!$E$86,'Eingabeblatt Modernisierung'!$E$88)</f>
        <v>4.6210000000000001E-2</v>
      </c>
      <c r="AP82" s="228">
        <f>IF(AP12&lt;='Eingabeblatt Modernisierung'!$E$87,'Eingabeblatt Modernisierung'!$E$86,'Eingabeblatt Modernisierung'!$E$88)</f>
        <v>4.6210000000000001E-2</v>
      </c>
      <c r="AQ82" s="228">
        <f>IF(AQ12&lt;='Eingabeblatt Modernisierung'!$E$87,'Eingabeblatt Modernisierung'!$E$86,'Eingabeblatt Modernisierung'!$E$88)</f>
        <v>4.6210000000000001E-2</v>
      </c>
    </row>
    <row r="83" spans="1:44" s="146" customFormat="1" outlineLevel="1">
      <c r="A83" s="219"/>
      <c r="B83" s="223" t="s">
        <v>52</v>
      </c>
      <c r="C83" s="226"/>
      <c r="D83" s="226" t="str">
        <f t="shared" ref="D83:AQ83" si="45">IF(D84&gt;0,D82,"0")</f>
        <v>0</v>
      </c>
      <c r="E83" s="226" t="str">
        <f t="shared" si="45"/>
        <v>0</v>
      </c>
      <c r="F83" s="226" t="str">
        <f t="shared" si="45"/>
        <v>0</v>
      </c>
      <c r="G83" s="226" t="str">
        <f t="shared" si="45"/>
        <v>0</v>
      </c>
      <c r="H83" s="226" t="str">
        <f t="shared" si="45"/>
        <v>0</v>
      </c>
      <c r="I83" s="226" t="str">
        <f t="shared" si="45"/>
        <v>0</v>
      </c>
      <c r="J83" s="226" t="str">
        <f t="shared" si="45"/>
        <v>0</v>
      </c>
      <c r="K83" s="226" t="str">
        <f t="shared" si="45"/>
        <v>0</v>
      </c>
      <c r="L83" s="226" t="str">
        <f t="shared" si="45"/>
        <v>0</v>
      </c>
      <c r="M83" s="226" t="str">
        <f t="shared" si="45"/>
        <v>0</v>
      </c>
      <c r="N83" s="226" t="str">
        <f t="shared" si="45"/>
        <v>0</v>
      </c>
      <c r="O83" s="226" t="str">
        <f t="shared" si="45"/>
        <v>0</v>
      </c>
      <c r="P83" s="226" t="str">
        <f t="shared" si="45"/>
        <v>0</v>
      </c>
      <c r="Q83" s="226" t="str">
        <f t="shared" si="45"/>
        <v>0</v>
      </c>
      <c r="R83" s="226" t="str">
        <f t="shared" si="45"/>
        <v>0</v>
      </c>
      <c r="S83" s="226" t="str">
        <f t="shared" si="45"/>
        <v>0</v>
      </c>
      <c r="T83" s="226" t="str">
        <f t="shared" si="45"/>
        <v>0</v>
      </c>
      <c r="U83" s="226" t="str">
        <f t="shared" si="45"/>
        <v>0</v>
      </c>
      <c r="V83" s="226" t="str">
        <f t="shared" si="45"/>
        <v>0</v>
      </c>
      <c r="W83" s="226" t="str">
        <f t="shared" si="45"/>
        <v>0</v>
      </c>
      <c r="X83" s="226" t="str">
        <f t="shared" si="45"/>
        <v>0</v>
      </c>
      <c r="Y83" s="226" t="str">
        <f t="shared" si="45"/>
        <v>0</v>
      </c>
      <c r="Z83" s="226" t="str">
        <f t="shared" si="45"/>
        <v>0</v>
      </c>
      <c r="AA83" s="226" t="str">
        <f t="shared" si="45"/>
        <v>0</v>
      </c>
      <c r="AB83" s="226" t="str">
        <f t="shared" si="45"/>
        <v>0</v>
      </c>
      <c r="AC83" s="226" t="str">
        <f t="shared" si="45"/>
        <v>0</v>
      </c>
      <c r="AD83" s="226" t="str">
        <f t="shared" si="45"/>
        <v>0</v>
      </c>
      <c r="AE83" s="226" t="str">
        <f t="shared" si="45"/>
        <v>0</v>
      </c>
      <c r="AF83" s="226" t="str">
        <f t="shared" si="45"/>
        <v>0</v>
      </c>
      <c r="AG83" s="226" t="str">
        <f t="shared" si="45"/>
        <v>0</v>
      </c>
      <c r="AH83" s="226" t="str">
        <f t="shared" si="45"/>
        <v>0</v>
      </c>
      <c r="AI83" s="226" t="str">
        <f t="shared" si="45"/>
        <v>0</v>
      </c>
      <c r="AJ83" s="226" t="str">
        <f t="shared" si="45"/>
        <v>0</v>
      </c>
      <c r="AK83" s="226" t="str">
        <f t="shared" si="45"/>
        <v>0</v>
      </c>
      <c r="AL83" s="226" t="str">
        <f t="shared" si="45"/>
        <v>0</v>
      </c>
      <c r="AM83" s="226" t="str">
        <f t="shared" si="45"/>
        <v>0</v>
      </c>
      <c r="AN83" s="226" t="str">
        <f t="shared" si="45"/>
        <v>0</v>
      </c>
      <c r="AO83" s="226" t="str">
        <f t="shared" si="45"/>
        <v>0</v>
      </c>
      <c r="AP83" s="226" t="str">
        <f t="shared" si="45"/>
        <v>0</v>
      </c>
      <c r="AQ83" s="226" t="str">
        <f t="shared" si="45"/>
        <v>0</v>
      </c>
    </row>
    <row r="84" spans="1:44" s="146" customFormat="1" ht="13.5" outlineLevel="1" thickBot="1">
      <c r="A84" s="219"/>
      <c r="B84" s="229" t="s">
        <v>53</v>
      </c>
      <c r="C84" s="230"/>
      <c r="D84" s="231">
        <f t="shared" ref="D84:AQ84" si="46">(D82*C78)</f>
        <v>0</v>
      </c>
      <c r="E84" s="231">
        <f t="shared" si="46"/>
        <v>0</v>
      </c>
      <c r="F84" s="231">
        <f t="shared" si="46"/>
        <v>0</v>
      </c>
      <c r="G84" s="231">
        <f t="shared" si="46"/>
        <v>0</v>
      </c>
      <c r="H84" s="231">
        <f t="shared" si="46"/>
        <v>0</v>
      </c>
      <c r="I84" s="231">
        <f t="shared" si="46"/>
        <v>0</v>
      </c>
      <c r="J84" s="231">
        <f t="shared" si="46"/>
        <v>0</v>
      </c>
      <c r="K84" s="231">
        <f t="shared" si="46"/>
        <v>0</v>
      </c>
      <c r="L84" s="231">
        <f t="shared" si="46"/>
        <v>0</v>
      </c>
      <c r="M84" s="231">
        <f t="shared" si="46"/>
        <v>0</v>
      </c>
      <c r="N84" s="231">
        <f t="shared" si="46"/>
        <v>0</v>
      </c>
      <c r="O84" s="231">
        <f t="shared" si="46"/>
        <v>0</v>
      </c>
      <c r="P84" s="231">
        <f t="shared" si="46"/>
        <v>0</v>
      </c>
      <c r="Q84" s="231">
        <f t="shared" si="46"/>
        <v>0</v>
      </c>
      <c r="R84" s="231">
        <f t="shared" si="46"/>
        <v>0</v>
      </c>
      <c r="S84" s="231">
        <f t="shared" si="46"/>
        <v>0</v>
      </c>
      <c r="T84" s="231">
        <f t="shared" si="46"/>
        <v>0</v>
      </c>
      <c r="U84" s="231">
        <f t="shared" si="46"/>
        <v>0</v>
      </c>
      <c r="V84" s="231">
        <f t="shared" si="46"/>
        <v>0</v>
      </c>
      <c r="W84" s="231">
        <f t="shared" si="46"/>
        <v>0</v>
      </c>
      <c r="X84" s="231">
        <f t="shared" si="46"/>
        <v>0</v>
      </c>
      <c r="Y84" s="231">
        <f t="shared" si="46"/>
        <v>0</v>
      </c>
      <c r="Z84" s="231">
        <f t="shared" si="46"/>
        <v>0</v>
      </c>
      <c r="AA84" s="231">
        <f t="shared" si="46"/>
        <v>0</v>
      </c>
      <c r="AB84" s="231">
        <f t="shared" si="46"/>
        <v>0</v>
      </c>
      <c r="AC84" s="231">
        <f t="shared" si="46"/>
        <v>0</v>
      </c>
      <c r="AD84" s="231">
        <f t="shared" si="46"/>
        <v>0</v>
      </c>
      <c r="AE84" s="231">
        <f t="shared" si="46"/>
        <v>0</v>
      </c>
      <c r="AF84" s="231">
        <f t="shared" si="46"/>
        <v>0</v>
      </c>
      <c r="AG84" s="231">
        <f t="shared" si="46"/>
        <v>0</v>
      </c>
      <c r="AH84" s="231">
        <f t="shared" si="46"/>
        <v>0</v>
      </c>
      <c r="AI84" s="231">
        <f t="shared" si="46"/>
        <v>0</v>
      </c>
      <c r="AJ84" s="231">
        <f t="shared" si="46"/>
        <v>0</v>
      </c>
      <c r="AK84" s="231">
        <f t="shared" si="46"/>
        <v>0</v>
      </c>
      <c r="AL84" s="231">
        <f t="shared" si="46"/>
        <v>0</v>
      </c>
      <c r="AM84" s="231">
        <f t="shared" si="46"/>
        <v>0</v>
      </c>
      <c r="AN84" s="231">
        <f t="shared" si="46"/>
        <v>0</v>
      </c>
      <c r="AO84" s="231">
        <f t="shared" si="46"/>
        <v>0</v>
      </c>
      <c r="AP84" s="231">
        <f t="shared" si="46"/>
        <v>0</v>
      </c>
      <c r="AQ84" s="231">
        <f t="shared" si="46"/>
        <v>0</v>
      </c>
      <c r="AR84" s="232"/>
    </row>
    <row r="85" spans="1:44" s="146" customFormat="1">
      <c r="A85" s="219"/>
      <c r="B85" s="223" t="s">
        <v>104</v>
      </c>
      <c r="C85" s="225"/>
      <c r="D85" s="224">
        <f>D44+D51+D58+D65+D72+D79</f>
        <v>0</v>
      </c>
      <c r="E85" s="224">
        <f>E44+E51+E58+E65+E72+E79</f>
        <v>0</v>
      </c>
      <c r="F85" s="224">
        <f t="shared" ref="F85:AQ85" si="47">F44+F51+F58+F65+F72+F79</f>
        <v>0</v>
      </c>
      <c r="G85" s="224">
        <f t="shared" si="47"/>
        <v>0</v>
      </c>
      <c r="H85" s="224">
        <f t="shared" si="47"/>
        <v>0</v>
      </c>
      <c r="I85" s="224">
        <f t="shared" si="47"/>
        <v>0</v>
      </c>
      <c r="J85" s="224">
        <f t="shared" si="47"/>
        <v>0</v>
      </c>
      <c r="K85" s="224">
        <f t="shared" si="47"/>
        <v>0</v>
      </c>
      <c r="L85" s="224">
        <f t="shared" si="47"/>
        <v>0</v>
      </c>
      <c r="M85" s="224">
        <f t="shared" si="47"/>
        <v>0</v>
      </c>
      <c r="N85" s="224">
        <f t="shared" si="47"/>
        <v>0</v>
      </c>
      <c r="O85" s="224">
        <f t="shared" si="47"/>
        <v>0</v>
      </c>
      <c r="P85" s="224">
        <f t="shared" si="47"/>
        <v>0</v>
      </c>
      <c r="Q85" s="224">
        <f t="shared" si="47"/>
        <v>0</v>
      </c>
      <c r="R85" s="224">
        <f t="shared" si="47"/>
        <v>0</v>
      </c>
      <c r="S85" s="224">
        <f t="shared" si="47"/>
        <v>0</v>
      </c>
      <c r="T85" s="224">
        <f t="shared" si="47"/>
        <v>0</v>
      </c>
      <c r="U85" s="224">
        <f>U44+U51+U58+U65+U72+U79</f>
        <v>0</v>
      </c>
      <c r="V85" s="224">
        <f t="shared" si="47"/>
        <v>0</v>
      </c>
      <c r="W85" s="224">
        <f t="shared" si="47"/>
        <v>0</v>
      </c>
      <c r="X85" s="224">
        <f t="shared" si="47"/>
        <v>0</v>
      </c>
      <c r="Y85" s="224">
        <f t="shared" si="47"/>
        <v>0</v>
      </c>
      <c r="Z85" s="224">
        <f t="shared" si="47"/>
        <v>0</v>
      </c>
      <c r="AA85" s="224">
        <f t="shared" si="47"/>
        <v>0</v>
      </c>
      <c r="AB85" s="224">
        <f t="shared" si="47"/>
        <v>0</v>
      </c>
      <c r="AC85" s="224">
        <f t="shared" si="47"/>
        <v>0</v>
      </c>
      <c r="AD85" s="224">
        <f t="shared" si="47"/>
        <v>0</v>
      </c>
      <c r="AE85" s="224">
        <f t="shared" si="47"/>
        <v>0</v>
      </c>
      <c r="AF85" s="224">
        <f t="shared" si="47"/>
        <v>0</v>
      </c>
      <c r="AG85" s="224">
        <f t="shared" si="47"/>
        <v>0</v>
      </c>
      <c r="AH85" s="224">
        <f t="shared" si="47"/>
        <v>0</v>
      </c>
      <c r="AI85" s="224">
        <f t="shared" si="47"/>
        <v>0</v>
      </c>
      <c r="AJ85" s="224">
        <f t="shared" si="47"/>
        <v>0</v>
      </c>
      <c r="AK85" s="224">
        <f t="shared" si="47"/>
        <v>0</v>
      </c>
      <c r="AL85" s="224">
        <f t="shared" si="47"/>
        <v>0</v>
      </c>
      <c r="AM85" s="224">
        <f t="shared" si="47"/>
        <v>0</v>
      </c>
      <c r="AN85" s="224">
        <f t="shared" si="47"/>
        <v>0</v>
      </c>
      <c r="AO85" s="224">
        <f t="shared" si="47"/>
        <v>0</v>
      </c>
      <c r="AP85" s="224">
        <f t="shared" si="47"/>
        <v>0</v>
      </c>
      <c r="AQ85" s="224">
        <f t="shared" si="47"/>
        <v>0</v>
      </c>
    </row>
    <row r="86" spans="1:44" s="146" customFormat="1">
      <c r="A86" s="219"/>
      <c r="B86" s="223" t="s">
        <v>54</v>
      </c>
      <c r="C86" s="225"/>
      <c r="D86" s="224">
        <f>D46+D53+D60+D67+D74+D81</f>
        <v>0</v>
      </c>
      <c r="E86" s="224">
        <f t="shared" ref="E86:AQ86" si="48">E46+E53+E60+E67+E74+E81</f>
        <v>0</v>
      </c>
      <c r="F86" s="224">
        <f t="shared" si="48"/>
        <v>0</v>
      </c>
      <c r="G86" s="224">
        <f t="shared" si="48"/>
        <v>0</v>
      </c>
      <c r="H86" s="224">
        <f t="shared" si="48"/>
        <v>0</v>
      </c>
      <c r="I86" s="224">
        <f t="shared" si="48"/>
        <v>0</v>
      </c>
      <c r="J86" s="224">
        <f t="shared" si="48"/>
        <v>0</v>
      </c>
      <c r="K86" s="224">
        <f t="shared" si="48"/>
        <v>0</v>
      </c>
      <c r="L86" s="224">
        <f t="shared" si="48"/>
        <v>0</v>
      </c>
      <c r="M86" s="224">
        <f t="shared" si="48"/>
        <v>0</v>
      </c>
      <c r="N86" s="224">
        <f t="shared" si="48"/>
        <v>0</v>
      </c>
      <c r="O86" s="224">
        <f t="shared" si="48"/>
        <v>0</v>
      </c>
      <c r="P86" s="224">
        <f t="shared" si="48"/>
        <v>0</v>
      </c>
      <c r="Q86" s="224">
        <f t="shared" si="48"/>
        <v>0</v>
      </c>
      <c r="R86" s="224">
        <f t="shared" si="48"/>
        <v>0</v>
      </c>
      <c r="S86" s="224">
        <f t="shared" si="48"/>
        <v>0</v>
      </c>
      <c r="T86" s="224">
        <f t="shared" si="48"/>
        <v>0</v>
      </c>
      <c r="U86" s="224">
        <f t="shared" si="48"/>
        <v>0</v>
      </c>
      <c r="V86" s="224">
        <f t="shared" si="48"/>
        <v>0</v>
      </c>
      <c r="W86" s="224">
        <f t="shared" si="48"/>
        <v>0</v>
      </c>
      <c r="X86" s="224">
        <f t="shared" si="48"/>
        <v>0</v>
      </c>
      <c r="Y86" s="224">
        <f t="shared" si="48"/>
        <v>0</v>
      </c>
      <c r="Z86" s="224">
        <f t="shared" si="48"/>
        <v>0</v>
      </c>
      <c r="AA86" s="224">
        <f t="shared" si="48"/>
        <v>0</v>
      </c>
      <c r="AB86" s="224">
        <f t="shared" si="48"/>
        <v>0</v>
      </c>
      <c r="AC86" s="224">
        <f t="shared" si="48"/>
        <v>0</v>
      </c>
      <c r="AD86" s="224">
        <f t="shared" si="48"/>
        <v>0</v>
      </c>
      <c r="AE86" s="224">
        <f t="shared" si="48"/>
        <v>0</v>
      </c>
      <c r="AF86" s="224">
        <f t="shared" si="48"/>
        <v>0</v>
      </c>
      <c r="AG86" s="224">
        <f t="shared" si="48"/>
        <v>0</v>
      </c>
      <c r="AH86" s="224">
        <f t="shared" si="48"/>
        <v>0</v>
      </c>
      <c r="AI86" s="224">
        <f t="shared" si="48"/>
        <v>0</v>
      </c>
      <c r="AJ86" s="224">
        <f t="shared" si="48"/>
        <v>0</v>
      </c>
      <c r="AK86" s="224">
        <f t="shared" si="48"/>
        <v>0</v>
      </c>
      <c r="AL86" s="224">
        <f t="shared" si="48"/>
        <v>0</v>
      </c>
      <c r="AM86" s="224">
        <f t="shared" si="48"/>
        <v>0</v>
      </c>
      <c r="AN86" s="224">
        <f t="shared" si="48"/>
        <v>0</v>
      </c>
      <c r="AO86" s="224">
        <f t="shared" si="48"/>
        <v>0</v>
      </c>
      <c r="AP86" s="224">
        <f t="shared" si="48"/>
        <v>0</v>
      </c>
      <c r="AQ86" s="224">
        <f t="shared" si="48"/>
        <v>0</v>
      </c>
    </row>
    <row r="87" spans="1:44" s="146" customFormat="1">
      <c r="A87" s="219"/>
      <c r="B87" s="223" t="s">
        <v>55</v>
      </c>
      <c r="C87" s="225"/>
      <c r="D87" s="224">
        <f>D49+D56+D63+D70+D77+D84</f>
        <v>0</v>
      </c>
      <c r="E87" s="224">
        <f t="shared" ref="E87:AQ87" si="49">E49+E56+E63+E70+E77+E84</f>
        <v>0</v>
      </c>
      <c r="F87" s="224">
        <f>F49+F56+F63+F70+F77+F84</f>
        <v>0</v>
      </c>
      <c r="G87" s="224">
        <f t="shared" si="49"/>
        <v>0</v>
      </c>
      <c r="H87" s="224">
        <f t="shared" si="49"/>
        <v>0</v>
      </c>
      <c r="I87" s="224">
        <f t="shared" si="49"/>
        <v>0</v>
      </c>
      <c r="J87" s="224">
        <f t="shared" si="49"/>
        <v>0</v>
      </c>
      <c r="K87" s="224">
        <f t="shared" si="49"/>
        <v>0</v>
      </c>
      <c r="L87" s="224">
        <f t="shared" si="49"/>
        <v>0</v>
      </c>
      <c r="M87" s="224">
        <f t="shared" si="49"/>
        <v>0</v>
      </c>
      <c r="N87" s="224">
        <f t="shared" si="49"/>
        <v>0</v>
      </c>
      <c r="O87" s="224">
        <f t="shared" si="49"/>
        <v>0</v>
      </c>
      <c r="P87" s="224">
        <f t="shared" si="49"/>
        <v>0</v>
      </c>
      <c r="Q87" s="224">
        <f t="shared" si="49"/>
        <v>0</v>
      </c>
      <c r="R87" s="224">
        <f t="shared" si="49"/>
        <v>0</v>
      </c>
      <c r="S87" s="224">
        <f t="shared" si="49"/>
        <v>0</v>
      </c>
      <c r="T87" s="224">
        <f t="shared" si="49"/>
        <v>0</v>
      </c>
      <c r="U87" s="224">
        <f t="shared" si="49"/>
        <v>0</v>
      </c>
      <c r="V87" s="224">
        <f t="shared" si="49"/>
        <v>0</v>
      </c>
      <c r="W87" s="224">
        <f t="shared" si="49"/>
        <v>0</v>
      </c>
      <c r="X87" s="224">
        <f t="shared" si="49"/>
        <v>0</v>
      </c>
      <c r="Y87" s="224">
        <f t="shared" si="49"/>
        <v>0</v>
      </c>
      <c r="Z87" s="224">
        <f t="shared" si="49"/>
        <v>0</v>
      </c>
      <c r="AA87" s="224">
        <f t="shared" si="49"/>
        <v>0</v>
      </c>
      <c r="AB87" s="224">
        <f t="shared" si="49"/>
        <v>0</v>
      </c>
      <c r="AC87" s="224">
        <f t="shared" si="49"/>
        <v>0</v>
      </c>
      <c r="AD87" s="224">
        <f t="shared" si="49"/>
        <v>0</v>
      </c>
      <c r="AE87" s="224">
        <f t="shared" si="49"/>
        <v>0</v>
      </c>
      <c r="AF87" s="224">
        <f t="shared" si="49"/>
        <v>0</v>
      </c>
      <c r="AG87" s="224">
        <f t="shared" si="49"/>
        <v>0</v>
      </c>
      <c r="AH87" s="224">
        <f t="shared" si="49"/>
        <v>0</v>
      </c>
      <c r="AI87" s="224">
        <f t="shared" si="49"/>
        <v>0</v>
      </c>
      <c r="AJ87" s="224">
        <f t="shared" si="49"/>
        <v>0</v>
      </c>
      <c r="AK87" s="224">
        <f t="shared" si="49"/>
        <v>0</v>
      </c>
      <c r="AL87" s="224">
        <f t="shared" si="49"/>
        <v>0</v>
      </c>
      <c r="AM87" s="224">
        <f t="shared" si="49"/>
        <v>0</v>
      </c>
      <c r="AN87" s="224">
        <f t="shared" si="49"/>
        <v>0</v>
      </c>
      <c r="AO87" s="224">
        <f t="shared" si="49"/>
        <v>0</v>
      </c>
      <c r="AP87" s="224">
        <f t="shared" si="49"/>
        <v>0</v>
      </c>
      <c r="AQ87" s="224">
        <f t="shared" si="49"/>
        <v>0</v>
      </c>
    </row>
    <row r="88" spans="1:44" s="146" customFormat="1" ht="13.5" thickBot="1">
      <c r="A88" s="219"/>
      <c r="B88" s="223"/>
      <c r="C88" s="225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</row>
    <row r="89" spans="1:44" s="237" customFormat="1" outlineLevel="1">
      <c r="A89" s="234"/>
      <c r="B89" s="235"/>
      <c r="C89" s="138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</row>
    <row r="90" spans="1:44" s="237" customFormat="1" outlineLevel="1">
      <c r="A90" s="238"/>
      <c r="B90" s="145" t="s">
        <v>56</v>
      </c>
      <c r="C90" s="147"/>
      <c r="D90" s="239">
        <v>0</v>
      </c>
      <c r="E90" s="239">
        <f t="shared" ref="E90:T91" si="50">D90</f>
        <v>0</v>
      </c>
      <c r="F90" s="239">
        <f t="shared" si="50"/>
        <v>0</v>
      </c>
      <c r="G90" s="239">
        <f t="shared" si="50"/>
        <v>0</v>
      </c>
      <c r="H90" s="239">
        <f t="shared" si="50"/>
        <v>0</v>
      </c>
      <c r="I90" s="239">
        <f t="shared" si="50"/>
        <v>0</v>
      </c>
      <c r="J90" s="239">
        <f t="shared" si="50"/>
        <v>0</v>
      </c>
      <c r="K90" s="239">
        <f t="shared" si="50"/>
        <v>0</v>
      </c>
      <c r="L90" s="239">
        <f t="shared" si="50"/>
        <v>0</v>
      </c>
      <c r="M90" s="239">
        <f t="shared" si="50"/>
        <v>0</v>
      </c>
      <c r="N90" s="239">
        <f t="shared" si="50"/>
        <v>0</v>
      </c>
      <c r="O90" s="239">
        <f t="shared" si="50"/>
        <v>0</v>
      </c>
      <c r="P90" s="239">
        <f t="shared" si="50"/>
        <v>0</v>
      </c>
      <c r="Q90" s="239">
        <f t="shared" si="50"/>
        <v>0</v>
      </c>
      <c r="R90" s="239">
        <f t="shared" si="50"/>
        <v>0</v>
      </c>
      <c r="S90" s="239">
        <f t="shared" si="50"/>
        <v>0</v>
      </c>
      <c r="T90" s="239">
        <f t="shared" si="50"/>
        <v>0</v>
      </c>
      <c r="U90" s="239">
        <f t="shared" ref="U90:AJ91" si="51">T90</f>
        <v>0</v>
      </c>
      <c r="V90" s="239">
        <f t="shared" si="51"/>
        <v>0</v>
      </c>
      <c r="W90" s="239">
        <f t="shared" si="51"/>
        <v>0</v>
      </c>
      <c r="X90" s="239">
        <f t="shared" si="51"/>
        <v>0</v>
      </c>
      <c r="Y90" s="239">
        <f t="shared" si="51"/>
        <v>0</v>
      </c>
      <c r="Z90" s="239">
        <f t="shared" si="51"/>
        <v>0</v>
      </c>
      <c r="AA90" s="239">
        <f t="shared" si="51"/>
        <v>0</v>
      </c>
      <c r="AB90" s="239">
        <f t="shared" si="51"/>
        <v>0</v>
      </c>
      <c r="AC90" s="239">
        <f t="shared" si="51"/>
        <v>0</v>
      </c>
      <c r="AD90" s="239">
        <f t="shared" si="51"/>
        <v>0</v>
      </c>
      <c r="AE90" s="239">
        <f t="shared" si="51"/>
        <v>0</v>
      </c>
      <c r="AF90" s="239">
        <f t="shared" si="51"/>
        <v>0</v>
      </c>
      <c r="AG90" s="239">
        <f t="shared" si="51"/>
        <v>0</v>
      </c>
      <c r="AH90" s="239">
        <f t="shared" si="51"/>
        <v>0</v>
      </c>
      <c r="AI90" s="239">
        <f t="shared" si="51"/>
        <v>0</v>
      </c>
      <c r="AJ90" s="239">
        <f t="shared" si="51"/>
        <v>0</v>
      </c>
      <c r="AK90" s="239">
        <f t="shared" ref="AK90:AQ91" si="52">AJ90</f>
        <v>0</v>
      </c>
      <c r="AL90" s="239">
        <f t="shared" si="52"/>
        <v>0</v>
      </c>
      <c r="AM90" s="239">
        <f t="shared" si="52"/>
        <v>0</v>
      </c>
      <c r="AN90" s="239">
        <f t="shared" si="52"/>
        <v>0</v>
      </c>
      <c r="AO90" s="239">
        <f t="shared" si="52"/>
        <v>0</v>
      </c>
      <c r="AP90" s="239">
        <f t="shared" si="52"/>
        <v>0</v>
      </c>
      <c r="AQ90" s="239">
        <f t="shared" si="52"/>
        <v>0</v>
      </c>
    </row>
    <row r="91" spans="1:44" s="237" customFormat="1" outlineLevel="1">
      <c r="A91" s="238"/>
      <c r="B91" s="145" t="s">
        <v>57</v>
      </c>
      <c r="C91" s="147"/>
      <c r="D91" s="239">
        <v>0</v>
      </c>
      <c r="E91" s="239">
        <f t="shared" si="50"/>
        <v>0</v>
      </c>
      <c r="F91" s="239">
        <f t="shared" si="50"/>
        <v>0</v>
      </c>
      <c r="G91" s="239">
        <f t="shared" si="50"/>
        <v>0</v>
      </c>
      <c r="H91" s="239">
        <f t="shared" si="50"/>
        <v>0</v>
      </c>
      <c r="I91" s="239">
        <f t="shared" si="50"/>
        <v>0</v>
      </c>
      <c r="J91" s="239">
        <f t="shared" si="50"/>
        <v>0</v>
      </c>
      <c r="K91" s="239">
        <f t="shared" si="50"/>
        <v>0</v>
      </c>
      <c r="L91" s="239">
        <f t="shared" si="50"/>
        <v>0</v>
      </c>
      <c r="M91" s="239">
        <f t="shared" si="50"/>
        <v>0</v>
      </c>
      <c r="N91" s="239">
        <f t="shared" si="50"/>
        <v>0</v>
      </c>
      <c r="O91" s="239">
        <f t="shared" si="50"/>
        <v>0</v>
      </c>
      <c r="P91" s="239">
        <f t="shared" si="50"/>
        <v>0</v>
      </c>
      <c r="Q91" s="239">
        <f t="shared" si="50"/>
        <v>0</v>
      </c>
      <c r="R91" s="239">
        <f t="shared" si="50"/>
        <v>0</v>
      </c>
      <c r="S91" s="239">
        <f t="shared" si="50"/>
        <v>0</v>
      </c>
      <c r="T91" s="239">
        <f t="shared" si="50"/>
        <v>0</v>
      </c>
      <c r="U91" s="239">
        <f t="shared" si="51"/>
        <v>0</v>
      </c>
      <c r="V91" s="239">
        <f t="shared" si="51"/>
        <v>0</v>
      </c>
      <c r="W91" s="239">
        <f t="shared" si="51"/>
        <v>0</v>
      </c>
      <c r="X91" s="239">
        <f t="shared" si="51"/>
        <v>0</v>
      </c>
      <c r="Y91" s="239">
        <f t="shared" si="51"/>
        <v>0</v>
      </c>
      <c r="Z91" s="239">
        <f t="shared" si="51"/>
        <v>0</v>
      </c>
      <c r="AA91" s="239">
        <f t="shared" si="51"/>
        <v>0</v>
      </c>
      <c r="AB91" s="239">
        <f t="shared" si="51"/>
        <v>0</v>
      </c>
      <c r="AC91" s="239">
        <f t="shared" si="51"/>
        <v>0</v>
      </c>
      <c r="AD91" s="239">
        <f t="shared" si="51"/>
        <v>0</v>
      </c>
      <c r="AE91" s="239">
        <f t="shared" si="51"/>
        <v>0</v>
      </c>
      <c r="AF91" s="239">
        <f t="shared" si="51"/>
        <v>0</v>
      </c>
      <c r="AG91" s="239">
        <f t="shared" si="51"/>
        <v>0</v>
      </c>
      <c r="AH91" s="239">
        <f t="shared" si="51"/>
        <v>0</v>
      </c>
      <c r="AI91" s="239">
        <f t="shared" si="51"/>
        <v>0</v>
      </c>
      <c r="AJ91" s="239">
        <f t="shared" si="51"/>
        <v>0</v>
      </c>
      <c r="AK91" s="239">
        <f t="shared" si="52"/>
        <v>0</v>
      </c>
      <c r="AL91" s="239">
        <f t="shared" si="52"/>
        <v>0</v>
      </c>
      <c r="AM91" s="239">
        <f t="shared" si="52"/>
        <v>0</v>
      </c>
      <c r="AN91" s="239">
        <f t="shared" si="52"/>
        <v>0</v>
      </c>
      <c r="AO91" s="239">
        <f t="shared" si="52"/>
        <v>0</v>
      </c>
      <c r="AP91" s="239">
        <f t="shared" si="52"/>
        <v>0</v>
      </c>
      <c r="AQ91" s="239">
        <f t="shared" si="52"/>
        <v>0</v>
      </c>
    </row>
    <row r="92" spans="1:44" s="237" customFormat="1" outlineLevel="1">
      <c r="A92" s="238"/>
      <c r="B92" s="145" t="s">
        <v>58</v>
      </c>
      <c r="C92" s="147"/>
      <c r="D92" s="239" t="str">
        <f t="shared" ref="D92:AQ92" si="53">D69</f>
        <v>0</v>
      </c>
      <c r="E92" s="239" t="str">
        <f t="shared" si="53"/>
        <v>0</v>
      </c>
      <c r="F92" s="239" t="str">
        <f t="shared" si="53"/>
        <v>0</v>
      </c>
      <c r="G92" s="239" t="str">
        <f t="shared" si="53"/>
        <v>0</v>
      </c>
      <c r="H92" s="239" t="str">
        <f t="shared" si="53"/>
        <v>0</v>
      </c>
      <c r="I92" s="239" t="str">
        <f t="shared" si="53"/>
        <v>0</v>
      </c>
      <c r="J92" s="239" t="str">
        <f t="shared" si="53"/>
        <v>0</v>
      </c>
      <c r="K92" s="239" t="str">
        <f t="shared" si="53"/>
        <v>0</v>
      </c>
      <c r="L92" s="239" t="str">
        <f t="shared" si="53"/>
        <v>0</v>
      </c>
      <c r="M92" s="239" t="str">
        <f t="shared" si="53"/>
        <v>0</v>
      </c>
      <c r="N92" s="239" t="str">
        <f t="shared" si="53"/>
        <v>0</v>
      </c>
      <c r="O92" s="239" t="str">
        <f t="shared" si="53"/>
        <v>0</v>
      </c>
      <c r="P92" s="239" t="str">
        <f t="shared" si="53"/>
        <v>0</v>
      </c>
      <c r="Q92" s="239" t="str">
        <f t="shared" si="53"/>
        <v>0</v>
      </c>
      <c r="R92" s="239" t="str">
        <f t="shared" si="53"/>
        <v>0</v>
      </c>
      <c r="S92" s="239" t="str">
        <f t="shared" si="53"/>
        <v>0</v>
      </c>
      <c r="T92" s="239" t="str">
        <f t="shared" si="53"/>
        <v>0</v>
      </c>
      <c r="U92" s="239" t="str">
        <f t="shared" si="53"/>
        <v>0</v>
      </c>
      <c r="V92" s="239" t="str">
        <f t="shared" si="53"/>
        <v>0</v>
      </c>
      <c r="W92" s="239" t="str">
        <f t="shared" si="53"/>
        <v>0</v>
      </c>
      <c r="X92" s="239" t="str">
        <f t="shared" si="53"/>
        <v>0</v>
      </c>
      <c r="Y92" s="239" t="str">
        <f t="shared" si="53"/>
        <v>0</v>
      </c>
      <c r="Z92" s="239" t="str">
        <f t="shared" si="53"/>
        <v>0</v>
      </c>
      <c r="AA92" s="239" t="str">
        <f t="shared" si="53"/>
        <v>0</v>
      </c>
      <c r="AB92" s="239" t="str">
        <f t="shared" si="53"/>
        <v>0</v>
      </c>
      <c r="AC92" s="239" t="str">
        <f t="shared" si="53"/>
        <v>0</v>
      </c>
      <c r="AD92" s="239" t="str">
        <f t="shared" si="53"/>
        <v>0</v>
      </c>
      <c r="AE92" s="239" t="str">
        <f t="shared" si="53"/>
        <v>0</v>
      </c>
      <c r="AF92" s="239" t="str">
        <f t="shared" si="53"/>
        <v>0</v>
      </c>
      <c r="AG92" s="239" t="str">
        <f t="shared" si="53"/>
        <v>0</v>
      </c>
      <c r="AH92" s="239" t="str">
        <f t="shared" si="53"/>
        <v>0</v>
      </c>
      <c r="AI92" s="239" t="str">
        <f t="shared" si="53"/>
        <v>0</v>
      </c>
      <c r="AJ92" s="239" t="str">
        <f t="shared" si="53"/>
        <v>0</v>
      </c>
      <c r="AK92" s="239" t="str">
        <f t="shared" si="53"/>
        <v>0</v>
      </c>
      <c r="AL92" s="239" t="str">
        <f t="shared" si="53"/>
        <v>0</v>
      </c>
      <c r="AM92" s="239" t="str">
        <f t="shared" si="53"/>
        <v>0</v>
      </c>
      <c r="AN92" s="239" t="str">
        <f t="shared" si="53"/>
        <v>0</v>
      </c>
      <c r="AO92" s="239" t="str">
        <f t="shared" si="53"/>
        <v>0</v>
      </c>
      <c r="AP92" s="239" t="str">
        <f t="shared" si="53"/>
        <v>0</v>
      </c>
      <c r="AQ92" s="239" t="str">
        <f t="shared" si="53"/>
        <v>0</v>
      </c>
    </row>
    <row r="93" spans="1:44" s="237" customFormat="1" outlineLevel="1">
      <c r="A93" s="238"/>
      <c r="B93" s="145" t="s">
        <v>59</v>
      </c>
      <c r="C93" s="147"/>
      <c r="D93" s="239" t="str">
        <f t="shared" ref="D93:AQ93" si="54">D76</f>
        <v>0</v>
      </c>
      <c r="E93" s="239" t="str">
        <f t="shared" si="54"/>
        <v>0</v>
      </c>
      <c r="F93" s="239" t="str">
        <f t="shared" si="54"/>
        <v>0</v>
      </c>
      <c r="G93" s="239" t="str">
        <f t="shared" si="54"/>
        <v>0</v>
      </c>
      <c r="H93" s="239" t="str">
        <f t="shared" si="54"/>
        <v>0</v>
      </c>
      <c r="I93" s="239" t="str">
        <f t="shared" si="54"/>
        <v>0</v>
      </c>
      <c r="J93" s="239" t="str">
        <f t="shared" si="54"/>
        <v>0</v>
      </c>
      <c r="K93" s="239" t="str">
        <f t="shared" si="54"/>
        <v>0</v>
      </c>
      <c r="L93" s="239" t="str">
        <f t="shared" si="54"/>
        <v>0</v>
      </c>
      <c r="M93" s="239" t="str">
        <f t="shared" si="54"/>
        <v>0</v>
      </c>
      <c r="N93" s="239" t="str">
        <f t="shared" si="54"/>
        <v>0</v>
      </c>
      <c r="O93" s="239" t="str">
        <f t="shared" si="54"/>
        <v>0</v>
      </c>
      <c r="P93" s="239" t="str">
        <f t="shared" si="54"/>
        <v>0</v>
      </c>
      <c r="Q93" s="239" t="str">
        <f t="shared" si="54"/>
        <v>0</v>
      </c>
      <c r="R93" s="239" t="str">
        <f t="shared" si="54"/>
        <v>0</v>
      </c>
      <c r="S93" s="239" t="str">
        <f t="shared" si="54"/>
        <v>0</v>
      </c>
      <c r="T93" s="239" t="str">
        <f t="shared" si="54"/>
        <v>0</v>
      </c>
      <c r="U93" s="239" t="str">
        <f t="shared" si="54"/>
        <v>0</v>
      </c>
      <c r="V93" s="239" t="str">
        <f t="shared" si="54"/>
        <v>0</v>
      </c>
      <c r="W93" s="239" t="str">
        <f t="shared" si="54"/>
        <v>0</v>
      </c>
      <c r="X93" s="239" t="str">
        <f t="shared" si="54"/>
        <v>0</v>
      </c>
      <c r="Y93" s="239" t="str">
        <f t="shared" si="54"/>
        <v>0</v>
      </c>
      <c r="Z93" s="239" t="str">
        <f t="shared" si="54"/>
        <v>0</v>
      </c>
      <c r="AA93" s="239" t="str">
        <f t="shared" si="54"/>
        <v>0</v>
      </c>
      <c r="AB93" s="239" t="str">
        <f t="shared" si="54"/>
        <v>0</v>
      </c>
      <c r="AC93" s="239" t="str">
        <f t="shared" si="54"/>
        <v>0</v>
      </c>
      <c r="AD93" s="239" t="str">
        <f t="shared" si="54"/>
        <v>0</v>
      </c>
      <c r="AE93" s="239" t="str">
        <f t="shared" si="54"/>
        <v>0</v>
      </c>
      <c r="AF93" s="239" t="str">
        <f t="shared" si="54"/>
        <v>0</v>
      </c>
      <c r="AG93" s="239" t="str">
        <f t="shared" si="54"/>
        <v>0</v>
      </c>
      <c r="AH93" s="239" t="str">
        <f t="shared" si="54"/>
        <v>0</v>
      </c>
      <c r="AI93" s="239" t="str">
        <f t="shared" si="54"/>
        <v>0</v>
      </c>
      <c r="AJ93" s="239" t="str">
        <f t="shared" si="54"/>
        <v>0</v>
      </c>
      <c r="AK93" s="239" t="str">
        <f t="shared" si="54"/>
        <v>0</v>
      </c>
      <c r="AL93" s="239" t="str">
        <f t="shared" si="54"/>
        <v>0</v>
      </c>
      <c r="AM93" s="239" t="str">
        <f t="shared" si="54"/>
        <v>0</v>
      </c>
      <c r="AN93" s="239" t="str">
        <f t="shared" si="54"/>
        <v>0</v>
      </c>
      <c r="AO93" s="239" t="str">
        <f>AO76</f>
        <v>0</v>
      </c>
      <c r="AP93" s="239" t="str">
        <f t="shared" si="54"/>
        <v>0</v>
      </c>
      <c r="AQ93" s="239" t="str">
        <f t="shared" si="54"/>
        <v>0</v>
      </c>
    </row>
    <row r="94" spans="1:44" s="237" customFormat="1" outlineLevel="1">
      <c r="A94" s="238"/>
      <c r="B94" s="145" t="s">
        <v>60</v>
      </c>
      <c r="C94" s="147"/>
      <c r="D94" s="239" t="str">
        <f t="shared" ref="D94:AQ94" si="55">D83</f>
        <v>0</v>
      </c>
      <c r="E94" s="239" t="str">
        <f t="shared" si="55"/>
        <v>0</v>
      </c>
      <c r="F94" s="239" t="str">
        <f t="shared" si="55"/>
        <v>0</v>
      </c>
      <c r="G94" s="239" t="str">
        <f t="shared" si="55"/>
        <v>0</v>
      </c>
      <c r="H94" s="239" t="str">
        <f t="shared" si="55"/>
        <v>0</v>
      </c>
      <c r="I94" s="239" t="str">
        <f t="shared" si="55"/>
        <v>0</v>
      </c>
      <c r="J94" s="239" t="str">
        <f t="shared" si="55"/>
        <v>0</v>
      </c>
      <c r="K94" s="239" t="str">
        <f t="shared" si="55"/>
        <v>0</v>
      </c>
      <c r="L94" s="239" t="str">
        <f t="shared" si="55"/>
        <v>0</v>
      </c>
      <c r="M94" s="239" t="str">
        <f t="shared" si="55"/>
        <v>0</v>
      </c>
      <c r="N94" s="239" t="str">
        <f t="shared" si="55"/>
        <v>0</v>
      </c>
      <c r="O94" s="239" t="str">
        <f t="shared" si="55"/>
        <v>0</v>
      </c>
      <c r="P94" s="239" t="str">
        <f t="shared" si="55"/>
        <v>0</v>
      </c>
      <c r="Q94" s="239" t="str">
        <f t="shared" si="55"/>
        <v>0</v>
      </c>
      <c r="R94" s="239" t="str">
        <f t="shared" si="55"/>
        <v>0</v>
      </c>
      <c r="S94" s="239" t="str">
        <f t="shared" si="55"/>
        <v>0</v>
      </c>
      <c r="T94" s="239" t="str">
        <f t="shared" si="55"/>
        <v>0</v>
      </c>
      <c r="U94" s="239" t="str">
        <f t="shared" si="55"/>
        <v>0</v>
      </c>
      <c r="V94" s="239" t="str">
        <f t="shared" si="55"/>
        <v>0</v>
      </c>
      <c r="W94" s="239" t="str">
        <f t="shared" si="55"/>
        <v>0</v>
      </c>
      <c r="X94" s="239" t="str">
        <f t="shared" si="55"/>
        <v>0</v>
      </c>
      <c r="Y94" s="239" t="str">
        <f t="shared" si="55"/>
        <v>0</v>
      </c>
      <c r="Z94" s="239" t="str">
        <f t="shared" si="55"/>
        <v>0</v>
      </c>
      <c r="AA94" s="239" t="str">
        <f t="shared" si="55"/>
        <v>0</v>
      </c>
      <c r="AB94" s="239" t="str">
        <f t="shared" si="55"/>
        <v>0</v>
      </c>
      <c r="AC94" s="239" t="str">
        <f t="shared" si="55"/>
        <v>0</v>
      </c>
      <c r="AD94" s="239" t="str">
        <f t="shared" si="55"/>
        <v>0</v>
      </c>
      <c r="AE94" s="239" t="str">
        <f t="shared" si="55"/>
        <v>0</v>
      </c>
      <c r="AF94" s="239" t="str">
        <f t="shared" si="55"/>
        <v>0</v>
      </c>
      <c r="AG94" s="239" t="str">
        <f t="shared" si="55"/>
        <v>0</v>
      </c>
      <c r="AH94" s="239" t="str">
        <f t="shared" si="55"/>
        <v>0</v>
      </c>
      <c r="AI94" s="239" t="str">
        <f t="shared" si="55"/>
        <v>0</v>
      </c>
      <c r="AJ94" s="239" t="str">
        <f t="shared" si="55"/>
        <v>0</v>
      </c>
      <c r="AK94" s="239" t="str">
        <f t="shared" si="55"/>
        <v>0</v>
      </c>
      <c r="AL94" s="239" t="str">
        <f t="shared" si="55"/>
        <v>0</v>
      </c>
      <c r="AM94" s="239" t="str">
        <f t="shared" si="55"/>
        <v>0</v>
      </c>
      <c r="AN94" s="239" t="str">
        <f t="shared" si="55"/>
        <v>0</v>
      </c>
      <c r="AO94" s="239" t="str">
        <f t="shared" si="55"/>
        <v>0</v>
      </c>
      <c r="AP94" s="239" t="str">
        <f t="shared" si="55"/>
        <v>0</v>
      </c>
      <c r="AQ94" s="239" t="str">
        <f t="shared" si="55"/>
        <v>0</v>
      </c>
    </row>
    <row r="95" spans="1:44" s="237" customFormat="1" outlineLevel="1">
      <c r="A95" s="238"/>
      <c r="B95" s="145"/>
      <c r="C95" s="147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</row>
    <row r="96" spans="1:44" s="237" customFormat="1" ht="13.5" outlineLevel="1" thickBot="1">
      <c r="A96" s="238"/>
      <c r="B96" s="241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</row>
    <row r="97" spans="1:43" ht="13.5" thickBot="1">
      <c r="A97" s="144"/>
      <c r="B97" s="242" t="s">
        <v>72</v>
      </c>
      <c r="C97" s="243"/>
      <c r="D97" s="244" t="str">
        <f>IF(AQ$39&gt;0,(AQ$39/($G$5+$G$6))^(1/AQ$12)-1,"Endvermögen negativ")</f>
        <v>Endvermögen negativ</v>
      </c>
      <c r="AH97" s="143"/>
      <c r="AI97" s="143"/>
    </row>
    <row r="98" spans="1:43" ht="13.5" thickBot="1">
      <c r="A98" s="245"/>
      <c r="B98" s="145"/>
      <c r="C98" s="146"/>
      <c r="D98" s="246"/>
      <c r="AH98" s="143"/>
      <c r="AI98" s="143"/>
    </row>
    <row r="99" spans="1:43" s="237" customFormat="1">
      <c r="A99" s="238"/>
      <c r="B99" s="247" t="s">
        <v>61</v>
      </c>
      <c r="C99" s="248"/>
      <c r="D99" s="249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</row>
    <row r="100" spans="1:43" s="255" customFormat="1" ht="13.5" thickBot="1">
      <c r="A100" s="250"/>
      <c r="B100" s="251" t="s">
        <v>132</v>
      </c>
      <c r="C100" s="252"/>
      <c r="D100" s="253">
        <f>'Eingabeblatt Modernisierung'!E124</f>
        <v>0</v>
      </c>
      <c r="E100" s="254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</row>
    <row r="101" spans="1:43" s="258" customFormat="1">
      <c r="A101" s="256"/>
      <c r="B101" s="251" t="str">
        <f>'Eingabeblatt Modernisierung'!B125</f>
        <v>zzgl. 100 Basispunkte</v>
      </c>
      <c r="C101" s="257"/>
      <c r="D101" s="253">
        <f>'Eingabeblatt Modernisierung'!E125</f>
        <v>0.01</v>
      </c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</row>
    <row r="102" spans="1:43" ht="13.5" thickBot="1">
      <c r="B102" s="251" t="s">
        <v>80</v>
      </c>
      <c r="C102" s="259"/>
      <c r="D102" s="260">
        <f>D100+D101</f>
        <v>0.01</v>
      </c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</row>
    <row r="103" spans="1:43" ht="14.25" thickTop="1" thickBot="1">
      <c r="B103" s="261"/>
      <c r="C103" s="262"/>
      <c r="D103" s="263"/>
      <c r="E103" s="262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</row>
    <row r="104" spans="1:43">
      <c r="B104" s="139"/>
    </row>
    <row r="105" spans="1:43">
      <c r="B105" s="143"/>
      <c r="AH105" s="143"/>
      <c r="AI105" s="143"/>
      <c r="AJ105" s="143"/>
    </row>
    <row r="106" spans="1:43">
      <c r="B106" s="143"/>
    </row>
  </sheetData>
  <sheetProtection password="F649" sheet="1" objects="1" scenarios="1" selectLockedCells="1" selectUnlockedCells="1"/>
  <phoneticPr fontId="0" type="noConversion"/>
  <pageMargins left="0.59055118110236227" right="0.59055118110236227" top="0.59055118110236227" bottom="0.59055118110236227" header="0.39370078740157483" footer="0.39370078740157483"/>
  <pageSetup paperSize="9" scale="26" orientation="landscape" r:id="rId1"/>
  <headerFooter alignWithMargins="0">
    <oddHeader xml:space="preserve">&amp;R&amp;"Arial,Standard"&amp;34Datum:&amp;D
</oddHeader>
    <oddFooter>&amp;C&amp;"Arial,Standard"&amp;34Seite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Eingabeblatt Modernisierung</vt:lpstr>
      <vt:lpstr>Berechnung (Mod)</vt:lpstr>
      <vt:lpstr>'Eingabeblatt Modernisierung'!Druckbereich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2019-04-10T07:24:24Z</dcterms:created>
  <dcterms:modified xsi:type="dcterms:W3CDTF">2022-03-04T09:33:58Z</dcterms:modified>
</cp:coreProperties>
</file>